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4.xml" ContentType="application/vnd.ms-excel.controlproperti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trlProps/ctrlProp7.xml" ContentType="application/vnd.ms-excel.controlpropertie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trlProps/ctrlProp8.xml" ContentType="application/vnd.ms-excel.controlproperti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trlProps/ctrlProp9.xml" ContentType="application/vnd.ms-excel.controlpropertie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trlProps/ctrlProp10.xml" ContentType="application/vnd.ms-excel.controlpropertie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trlProps/ctrlProp11.xml" ContentType="application/vnd.ms-excel.controlproperties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trlProps/ctrlProp12.xml" ContentType="application/vnd.ms-excel.controlproperties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trlProps/ctrlProp13.xml" ContentType="application/vnd.ms-excel.controlproperties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trlProps/ctrlProp14.xml" ContentType="application/vnd.ms-excel.controlproperties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trlProps/ctrlProp15.xml" ContentType="application/vnd.ms-excel.controlproperties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trlProps/ctrlProp16.xml" ContentType="application/vnd.ms-excel.controlproperties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trlProps/ctrlProp17.xml" ContentType="application/vnd.ms-excel.controlproperties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updateLinks="always" codeName="ThisWorkbook" hidePivotFieldList="1" defaultThemeVersion="124226"/>
  <xr:revisionPtr revIDLastSave="0" documentId="13_ncr:1_{7E2E298F-B060-4EEF-933B-DAB82A3C2445}" xr6:coauthVersionLast="44" xr6:coauthVersionMax="44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quiry overview" sheetId="1" r:id="rId1"/>
    <sheet name="F7 128G" sheetId="46" r:id="rId2"/>
    <sheet name="F7" sheetId="45" r:id="rId3"/>
    <sheet name="A83" sheetId="42" r:id="rId4"/>
    <sheet name="F5 Youth" sheetId="41" r:id="rId5"/>
    <sheet name="F5 Pro" sheetId="39" r:id="rId6"/>
    <sheet name="F5" sheetId="38" r:id="rId7"/>
    <sheet name="A71" sheetId="37" r:id="rId8"/>
    <sheet name="F3" sheetId="36" r:id="rId9"/>
    <sheet name="F3 Plus" sheetId="35" r:id="rId10"/>
    <sheet name="A57" sheetId="26" r:id="rId11"/>
    <sheet name="F1s" sheetId="22" r:id="rId12"/>
    <sheet name="A37" sheetId="34" r:id="rId13"/>
    <sheet name="F1 Plus" sheetId="31" r:id="rId14"/>
    <sheet name="F1" sheetId="25" state="hidden" r:id="rId15"/>
    <sheet name="Neo 7" sheetId="23" r:id="rId16"/>
    <sheet name="Realme" sheetId="47" r:id="rId17"/>
  </sheets>
  <definedNames>
    <definedName name="_xlnm._FilterDatabase" localSheetId="10" hidden="1">'A57'!#REF!</definedName>
    <definedName name="_xlnm._FilterDatabase" localSheetId="14" hidden="1">'F1'!#REF!</definedName>
    <definedName name="_xlnm._FilterDatabase" localSheetId="11" hidden="1">F1s!#REF!</definedName>
    <definedName name="_xlnm._FilterDatabase" localSheetId="0" hidden="1">'Inquiry overview'!$A$2:$AK$37</definedName>
    <definedName name="_xlnm._FilterDatabase" localSheetId="15" hidden="1">'Neo 7'!#REF!</definedName>
    <definedName name="_xlnm._FilterDatabase" localSheetId="16" hidden="1">Realme!#REF!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47" l="1"/>
  <c r="B45" i="47" s="1"/>
  <c r="AD37" i="47"/>
  <c r="AC37" i="47"/>
  <c r="AB37" i="47"/>
  <c r="AA37" i="47"/>
  <c r="Z37" i="47"/>
  <c r="Y37" i="47"/>
  <c r="X37" i="47"/>
  <c r="W37" i="47"/>
  <c r="V37" i="47"/>
  <c r="U37" i="47"/>
  <c r="T37" i="47"/>
  <c r="S37" i="47"/>
  <c r="R37" i="47"/>
  <c r="Q37" i="47"/>
  <c r="P37" i="47"/>
  <c r="O37" i="47"/>
  <c r="N37" i="47"/>
  <c r="M37" i="47"/>
  <c r="L37" i="47"/>
  <c r="K37" i="47"/>
  <c r="J37" i="47"/>
  <c r="I37" i="47"/>
  <c r="H37" i="47"/>
  <c r="G37" i="47"/>
  <c r="F37" i="47"/>
  <c r="E37" i="47"/>
  <c r="D37" i="47"/>
  <c r="C37" i="47"/>
  <c r="A5" i="47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D3" i="47"/>
  <c r="AC3" i="47"/>
  <c r="AB3" i="47"/>
  <c r="AA3" i="47"/>
  <c r="Z3" i="47"/>
  <c r="Y3" i="47"/>
  <c r="X3" i="47"/>
  <c r="W3" i="47"/>
  <c r="V3" i="47"/>
  <c r="U3" i="47"/>
  <c r="T3" i="47"/>
  <c r="S3" i="47"/>
  <c r="R3" i="47"/>
  <c r="Q3" i="47"/>
  <c r="P3" i="47"/>
  <c r="O3" i="47"/>
  <c r="N3" i="47"/>
  <c r="M3" i="47"/>
  <c r="L3" i="47"/>
  <c r="K3" i="47"/>
  <c r="J3" i="47"/>
  <c r="I3" i="47"/>
  <c r="H3" i="47"/>
  <c r="G3" i="47"/>
  <c r="F3" i="47"/>
  <c r="E3" i="47"/>
  <c r="D3" i="47"/>
  <c r="D44" i="47" s="1"/>
  <c r="D45" i="47" s="1"/>
  <c r="C3" i="47"/>
  <c r="C44" i="47" s="1"/>
  <c r="C45" i="47" s="1"/>
  <c r="D2" i="47"/>
  <c r="E2" i="47" s="1"/>
  <c r="F2" i="47" s="1"/>
  <c r="G2" i="47" s="1"/>
  <c r="H2" i="47" s="1"/>
  <c r="I2" i="47" s="1"/>
  <c r="J2" i="47" s="1"/>
  <c r="K2" i="47" s="1"/>
  <c r="L2" i="47" s="1"/>
  <c r="M2" i="47" s="1"/>
  <c r="N2" i="47" s="1"/>
  <c r="O2" i="47" s="1"/>
  <c r="P2" i="47" s="1"/>
  <c r="Q2" i="47" s="1"/>
  <c r="R2" i="47" s="1"/>
  <c r="S2" i="47" s="1"/>
  <c r="T2" i="47" s="1"/>
  <c r="U2" i="47" s="1"/>
  <c r="V2" i="47" s="1"/>
  <c r="W2" i="47" s="1"/>
  <c r="X2" i="47" s="1"/>
  <c r="Y2" i="47" s="1"/>
  <c r="Z2" i="47" s="1"/>
  <c r="AA2" i="47" s="1"/>
  <c r="AB2" i="47" s="1"/>
  <c r="AC2" i="47" s="1"/>
  <c r="AD2" i="47" s="1"/>
  <c r="AE2" i="47" s="1"/>
  <c r="D1" i="47"/>
  <c r="E1" i="47" s="1"/>
  <c r="F1" i="47" s="1"/>
  <c r="G1" i="47" s="1"/>
  <c r="H1" i="47" s="1"/>
  <c r="I1" i="47" s="1"/>
  <c r="J1" i="47" l="1"/>
  <c r="K1" i="47" s="1"/>
  <c r="L1" i="47" s="1"/>
  <c r="M1" i="47" s="1"/>
  <c r="N1" i="47" s="1"/>
  <c r="O1" i="47" s="1"/>
  <c r="P1" i="47" s="1"/>
  <c r="Q1" i="47" s="1"/>
  <c r="I44" i="47"/>
  <c r="I45" i="47" s="1"/>
  <c r="N44" i="47"/>
  <c r="N45" i="47" s="1"/>
  <c r="H44" i="47"/>
  <c r="H45" i="47" s="1"/>
  <c r="E44" i="47"/>
  <c r="E45" i="47" s="1"/>
  <c r="M44" i="47"/>
  <c r="M45" i="47" s="1"/>
  <c r="F44" i="47"/>
  <c r="F45" i="47" s="1"/>
  <c r="G44" i="47"/>
  <c r="G45" i="47" s="1"/>
  <c r="K44" i="47"/>
  <c r="K45" i="47" s="1"/>
  <c r="R1" i="47" l="1"/>
  <c r="Q44" i="47"/>
  <c r="Q45" i="47" s="1"/>
  <c r="P44" i="47"/>
  <c r="P45" i="47" s="1"/>
  <c r="O44" i="47"/>
  <c r="O45" i="47" s="1"/>
  <c r="J44" i="47"/>
  <c r="J45" i="47" s="1"/>
  <c r="L44" i="47"/>
  <c r="L45" i="47" s="1"/>
  <c r="S1" i="47" l="1"/>
  <c r="R44" i="47"/>
  <c r="R45" i="47" s="1"/>
  <c r="T1" i="47" l="1"/>
  <c r="S44" i="47"/>
  <c r="S45" i="47" s="1"/>
  <c r="B44" i="46"/>
  <c r="B45" i="46" s="1"/>
  <c r="AC37" i="46"/>
  <c r="AB37" i="46"/>
  <c r="AA37" i="46"/>
  <c r="Z37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C37" i="46"/>
  <c r="A5" i="46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C3" i="46"/>
  <c r="AB3" i="46"/>
  <c r="AA3" i="46"/>
  <c r="Z3" i="46"/>
  <c r="Y3" i="46"/>
  <c r="X3" i="46"/>
  <c r="W3" i="46"/>
  <c r="V3" i="46"/>
  <c r="U3" i="46"/>
  <c r="T3" i="46"/>
  <c r="S3" i="46"/>
  <c r="R3" i="46"/>
  <c r="Q3" i="46"/>
  <c r="P3" i="46"/>
  <c r="O3" i="46"/>
  <c r="N3" i="46"/>
  <c r="M3" i="46"/>
  <c r="L3" i="46"/>
  <c r="K3" i="46"/>
  <c r="J3" i="46"/>
  <c r="I3" i="46"/>
  <c r="H3" i="46"/>
  <c r="G3" i="46"/>
  <c r="F3" i="46"/>
  <c r="E3" i="46"/>
  <c r="D3" i="46"/>
  <c r="C3" i="46"/>
  <c r="D2" i="46"/>
  <c r="E2" i="46" s="1"/>
  <c r="F2" i="46" s="1"/>
  <c r="G2" i="46" s="1"/>
  <c r="H2" i="46" s="1"/>
  <c r="I2" i="46" s="1"/>
  <c r="J2" i="46" s="1"/>
  <c r="K2" i="46" s="1"/>
  <c r="L2" i="46" s="1"/>
  <c r="M2" i="46" s="1"/>
  <c r="N2" i="46" s="1"/>
  <c r="O2" i="46" s="1"/>
  <c r="P2" i="46" s="1"/>
  <c r="Q2" i="46" s="1"/>
  <c r="R2" i="46" s="1"/>
  <c r="S2" i="46" s="1"/>
  <c r="T2" i="46" s="1"/>
  <c r="U2" i="46" s="1"/>
  <c r="V2" i="46" s="1"/>
  <c r="W2" i="46" s="1"/>
  <c r="X2" i="46" s="1"/>
  <c r="Y2" i="46" s="1"/>
  <c r="Z2" i="46" s="1"/>
  <c r="AA2" i="46" s="1"/>
  <c r="AB2" i="46" s="1"/>
  <c r="AC2" i="46" s="1"/>
  <c r="AD2" i="46" s="1"/>
  <c r="AE2" i="46" s="1"/>
  <c r="E1" i="46"/>
  <c r="F1" i="46" s="1"/>
  <c r="G1" i="46" s="1"/>
  <c r="H1" i="46" s="1"/>
  <c r="I1" i="46" s="1"/>
  <c r="J1" i="46" s="1"/>
  <c r="K1" i="46" s="1"/>
  <c r="D1" i="46"/>
  <c r="U1" i="47" l="1"/>
  <c r="T44" i="47"/>
  <c r="T45" i="47" s="1"/>
  <c r="C44" i="46"/>
  <c r="C45" i="46" s="1"/>
  <c r="G44" i="46"/>
  <c r="G45" i="46" s="1"/>
  <c r="E44" i="46"/>
  <c r="E45" i="46" s="1"/>
  <c r="F44" i="46"/>
  <c r="F45" i="46" s="1"/>
  <c r="K44" i="46"/>
  <c r="K45" i="46" s="1"/>
  <c r="L1" i="46"/>
  <c r="M1" i="46" s="1"/>
  <c r="N1" i="46" s="1"/>
  <c r="O1" i="46" s="1"/>
  <c r="P1" i="46" s="1"/>
  <c r="Q1" i="46" s="1"/>
  <c r="H44" i="46"/>
  <c r="H45" i="46" s="1"/>
  <c r="P44" i="46"/>
  <c r="P45" i="46" s="1"/>
  <c r="D44" i="46"/>
  <c r="D45" i="46" s="1"/>
  <c r="L44" i="46"/>
  <c r="L45" i="46" s="1"/>
  <c r="I44" i="46"/>
  <c r="I45" i="46" s="1"/>
  <c r="J44" i="46"/>
  <c r="J45" i="46" s="1"/>
  <c r="V1" i="47" l="1"/>
  <c r="U44" i="47"/>
  <c r="U45" i="47" s="1"/>
  <c r="O44" i="46"/>
  <c r="O45" i="46" s="1"/>
  <c r="R1" i="46"/>
  <c r="Q44" i="46"/>
  <c r="Q45" i="46" s="1"/>
  <c r="N44" i="46"/>
  <c r="N45" i="46" s="1"/>
  <c r="M44" i="46"/>
  <c r="M45" i="46" s="1"/>
  <c r="W1" i="47" l="1"/>
  <c r="V44" i="47"/>
  <c r="V45" i="47" s="1"/>
  <c r="S1" i="46"/>
  <c r="R44" i="46"/>
  <c r="R45" i="46" s="1"/>
  <c r="X1" i="47" l="1"/>
  <c r="W44" i="47"/>
  <c r="W45" i="47" s="1"/>
  <c r="T1" i="46"/>
  <c r="S44" i="46"/>
  <c r="S45" i="46" s="1"/>
  <c r="Y1" i="47" l="1"/>
  <c r="X44" i="47"/>
  <c r="X45" i="47" s="1"/>
  <c r="U1" i="46"/>
  <c r="T44" i="46"/>
  <c r="T45" i="46" s="1"/>
  <c r="Z1" i="47" l="1"/>
  <c r="Y44" i="47"/>
  <c r="Y45" i="47" s="1"/>
  <c r="V1" i="46"/>
  <c r="U44" i="46"/>
  <c r="U45" i="46" s="1"/>
  <c r="AA1" i="47" l="1"/>
  <c r="Z44" i="47"/>
  <c r="Z45" i="47" s="1"/>
  <c r="V44" i="46"/>
  <c r="V45" i="46" s="1"/>
  <c r="W1" i="46"/>
  <c r="AB1" i="47" l="1"/>
  <c r="AA44" i="47"/>
  <c r="AA45" i="47" s="1"/>
  <c r="X1" i="46"/>
  <c r="W44" i="46"/>
  <c r="W45" i="46" s="1"/>
  <c r="B44" i="45"/>
  <c r="B45" i="45" s="1"/>
  <c r="AD37" i="45"/>
  <c r="AC37" i="45"/>
  <c r="AB37" i="45"/>
  <c r="AA37" i="45"/>
  <c r="Z37" i="45"/>
  <c r="Y37" i="45"/>
  <c r="X37" i="45"/>
  <c r="W37" i="45"/>
  <c r="V37" i="45"/>
  <c r="U37" i="45"/>
  <c r="T37" i="45"/>
  <c r="S37" i="45"/>
  <c r="R37" i="45"/>
  <c r="Q37" i="45"/>
  <c r="P37" i="45"/>
  <c r="O37" i="45"/>
  <c r="N37" i="45"/>
  <c r="M37" i="45"/>
  <c r="L37" i="45"/>
  <c r="K37" i="45"/>
  <c r="J37" i="45"/>
  <c r="I37" i="45"/>
  <c r="H37" i="45"/>
  <c r="G37" i="45"/>
  <c r="F37" i="45"/>
  <c r="E37" i="45"/>
  <c r="D37" i="45"/>
  <c r="C37" i="45"/>
  <c r="A5" i="45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D3" i="45"/>
  <c r="AC3" i="45"/>
  <c r="AB3" i="45"/>
  <c r="AA3" i="45"/>
  <c r="Z3" i="45"/>
  <c r="Y3" i="45"/>
  <c r="X3" i="45"/>
  <c r="W3" i="45"/>
  <c r="V3" i="45"/>
  <c r="U3" i="45"/>
  <c r="T3" i="45"/>
  <c r="S3" i="45"/>
  <c r="R3" i="45"/>
  <c r="Q3" i="45"/>
  <c r="P3" i="45"/>
  <c r="O3" i="45"/>
  <c r="N3" i="45"/>
  <c r="M3" i="45"/>
  <c r="L3" i="45"/>
  <c r="K3" i="45"/>
  <c r="J3" i="45"/>
  <c r="I3" i="45"/>
  <c r="H3" i="45"/>
  <c r="G3" i="45"/>
  <c r="F3" i="45"/>
  <c r="E3" i="45"/>
  <c r="D3" i="45"/>
  <c r="C3" i="45"/>
  <c r="D2" i="45"/>
  <c r="E2" i="45" s="1"/>
  <c r="F2" i="45" s="1"/>
  <c r="G2" i="45" s="1"/>
  <c r="H2" i="45" s="1"/>
  <c r="I2" i="45" s="1"/>
  <c r="J2" i="45" s="1"/>
  <c r="K2" i="45" s="1"/>
  <c r="L2" i="45" s="1"/>
  <c r="M2" i="45" s="1"/>
  <c r="N2" i="45" s="1"/>
  <c r="O2" i="45" s="1"/>
  <c r="P2" i="45" s="1"/>
  <c r="Q2" i="45" s="1"/>
  <c r="R2" i="45" s="1"/>
  <c r="S2" i="45" s="1"/>
  <c r="T2" i="45" s="1"/>
  <c r="U2" i="45" s="1"/>
  <c r="V2" i="45" s="1"/>
  <c r="W2" i="45" s="1"/>
  <c r="X2" i="45" s="1"/>
  <c r="Y2" i="45" s="1"/>
  <c r="Z2" i="45" s="1"/>
  <c r="AA2" i="45" s="1"/>
  <c r="AB2" i="45" s="1"/>
  <c r="AC2" i="45" s="1"/>
  <c r="AD2" i="45" s="1"/>
  <c r="AE2" i="45" s="1"/>
  <c r="D1" i="45"/>
  <c r="E1" i="45" s="1"/>
  <c r="F1" i="45" s="1"/>
  <c r="G1" i="45" s="1"/>
  <c r="H1" i="45" s="1"/>
  <c r="I1" i="45" s="1"/>
  <c r="J1" i="45" s="1"/>
  <c r="K1" i="45" s="1"/>
  <c r="AC1" i="47" l="1"/>
  <c r="AB44" i="47"/>
  <c r="AB45" i="47" s="1"/>
  <c r="C44" i="45"/>
  <c r="C45" i="45" s="1"/>
  <c r="Y1" i="46"/>
  <c r="X44" i="46"/>
  <c r="X45" i="46" s="1"/>
  <c r="L1" i="45"/>
  <c r="M1" i="45" s="1"/>
  <c r="N1" i="45" s="1"/>
  <c r="O1" i="45" s="1"/>
  <c r="P1" i="45" s="1"/>
  <c r="Q1" i="45" s="1"/>
  <c r="K44" i="45"/>
  <c r="K45" i="45" s="1"/>
  <c r="D44" i="45"/>
  <c r="D45" i="45" s="1"/>
  <c r="H44" i="45"/>
  <c r="H45" i="45" s="1"/>
  <c r="L44" i="45"/>
  <c r="L45" i="45" s="1"/>
  <c r="E44" i="45"/>
  <c r="E45" i="45" s="1"/>
  <c r="I44" i="45"/>
  <c r="I45" i="45" s="1"/>
  <c r="J44" i="45"/>
  <c r="J45" i="45" s="1"/>
  <c r="N44" i="45"/>
  <c r="N45" i="45" s="1"/>
  <c r="F44" i="45"/>
  <c r="F45" i="45" s="1"/>
  <c r="G44" i="45"/>
  <c r="G45" i="45" s="1"/>
  <c r="O44" i="45" l="1"/>
  <c r="O45" i="45" s="1"/>
  <c r="AD1" i="47"/>
  <c r="AC44" i="47"/>
  <c r="AC45" i="47" s="1"/>
  <c r="Z1" i="46"/>
  <c r="Y44" i="46"/>
  <c r="Y45" i="46" s="1"/>
  <c r="M44" i="45"/>
  <c r="M45" i="45" s="1"/>
  <c r="P44" i="45"/>
  <c r="P45" i="45" s="1"/>
  <c r="R1" i="45"/>
  <c r="Q44" i="45"/>
  <c r="Q45" i="45" s="1"/>
  <c r="D2" i="36"/>
  <c r="E2" i="36" s="1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D44" i="47" l="1"/>
  <c r="AD45" i="47" s="1"/>
  <c r="AE1" i="47"/>
  <c r="AA1" i="46"/>
  <c r="Z44" i="46"/>
  <c r="Z45" i="46" s="1"/>
  <c r="S1" i="45"/>
  <c r="R44" i="45"/>
  <c r="R45" i="45" s="1"/>
  <c r="AA44" i="46" l="1"/>
  <c r="AA45" i="46" s="1"/>
  <c r="AB1" i="46"/>
  <c r="T1" i="45"/>
  <c r="S44" i="45"/>
  <c r="S45" i="45" s="1"/>
  <c r="AE5" i="25"/>
  <c r="AE8" i="25"/>
  <c r="AE10" i="25"/>
  <c r="AE21" i="25"/>
  <c r="AE20" i="25"/>
  <c r="AE23" i="25"/>
  <c r="AE30" i="25"/>
  <c r="AE33" i="25"/>
  <c r="AE9" i="25"/>
  <c r="AE12" i="25"/>
  <c r="AE14" i="25"/>
  <c r="AE19" i="25"/>
  <c r="AE28" i="25"/>
  <c r="AE27" i="25"/>
  <c r="AE32" i="25"/>
  <c r="AE36" i="25"/>
  <c r="AE6" i="25"/>
  <c r="AE4" i="25"/>
  <c r="AE18" i="25"/>
  <c r="AE17" i="25"/>
  <c r="AE13" i="25"/>
  <c r="AE24" i="25"/>
  <c r="AE26" i="25"/>
  <c r="AE34" i="25"/>
  <c r="AE31" i="25"/>
  <c r="AE7" i="25"/>
  <c r="AE22" i="25"/>
  <c r="AE11" i="25"/>
  <c r="AE25" i="25"/>
  <c r="AE15" i="25"/>
  <c r="AE16" i="25"/>
  <c r="AE29" i="25"/>
  <c r="AE35" i="25"/>
  <c r="AI7" i="47" l="1"/>
  <c r="AF10" i="47"/>
  <c r="AH7" i="47"/>
  <c r="AH11" i="47"/>
  <c r="AI11" i="47"/>
  <c r="AF14" i="47"/>
  <c r="AH25" i="47"/>
  <c r="AF22" i="47"/>
  <c r="AI25" i="47"/>
  <c r="AI9" i="47"/>
  <c r="AF11" i="47"/>
  <c r="AH9" i="47"/>
  <c r="AH15" i="47"/>
  <c r="AI15" i="47"/>
  <c r="AF31" i="47"/>
  <c r="AH31" i="47"/>
  <c r="AI31" i="47"/>
  <c r="AF34" i="47"/>
  <c r="AH10" i="47"/>
  <c r="AI10" i="47"/>
  <c r="AF5" i="47"/>
  <c r="AH30" i="47"/>
  <c r="AI30" i="47"/>
  <c r="AF33" i="47"/>
  <c r="AH19" i="47"/>
  <c r="AI19" i="47"/>
  <c r="AF28" i="47"/>
  <c r="AH13" i="47"/>
  <c r="AF7" i="47"/>
  <c r="AI13" i="47"/>
  <c r="AH27" i="47"/>
  <c r="AI27" i="47"/>
  <c r="AF24" i="47"/>
  <c r="AH16" i="47"/>
  <c r="AF17" i="47"/>
  <c r="AI16" i="47"/>
  <c r="AH17" i="47"/>
  <c r="AI17" i="47"/>
  <c r="AF15" i="47"/>
  <c r="AH33" i="47"/>
  <c r="AF21" i="47"/>
  <c r="AI33" i="47"/>
  <c r="AH14" i="47"/>
  <c r="AI14" i="47"/>
  <c r="AF8" i="47"/>
  <c r="AI34" i="47"/>
  <c r="AH34" i="47"/>
  <c r="AF35" i="47"/>
  <c r="AH12" i="47"/>
  <c r="AF6" i="47"/>
  <c r="AI12" i="47"/>
  <c r="AF25" i="47"/>
  <c r="AI35" i="47"/>
  <c r="AH35" i="47"/>
  <c r="AH18" i="47"/>
  <c r="AF20" i="47"/>
  <c r="AI18" i="47"/>
  <c r="AH29" i="47"/>
  <c r="AF23" i="47"/>
  <c r="AI29" i="47"/>
  <c r="AH21" i="47"/>
  <c r="AF18" i="47"/>
  <c r="AI21" i="47"/>
  <c r="AH22" i="47"/>
  <c r="AI22" i="47"/>
  <c r="AF29" i="47"/>
  <c r="AE37" i="47"/>
  <c r="AI4" i="47"/>
  <c r="AE3" i="47"/>
  <c r="AH4" i="47"/>
  <c r="AF12" i="47"/>
  <c r="AH23" i="47"/>
  <c r="AF13" i="47"/>
  <c r="AI23" i="47"/>
  <c r="AF36" i="47"/>
  <c r="AI36" i="47"/>
  <c r="AH36" i="47"/>
  <c r="AH32" i="47"/>
  <c r="AI32" i="47"/>
  <c r="AF30" i="47"/>
  <c r="AI6" i="47"/>
  <c r="AF4" i="47"/>
  <c r="AH6" i="47"/>
  <c r="AH20" i="47"/>
  <c r="AF32" i="47"/>
  <c r="AI20" i="47"/>
  <c r="AI5" i="47"/>
  <c r="AH5" i="47"/>
  <c r="AF9" i="47"/>
  <c r="AH28" i="47"/>
  <c r="AF27" i="47"/>
  <c r="AI28" i="47"/>
  <c r="AH24" i="47"/>
  <c r="AF19" i="47"/>
  <c r="AI24" i="47"/>
  <c r="AI8" i="47"/>
  <c r="AH8" i="47"/>
  <c r="AF16" i="47"/>
  <c r="AH26" i="47"/>
  <c r="AI26" i="47"/>
  <c r="AF26" i="47"/>
  <c r="AD3" i="46"/>
  <c r="AD37" i="46"/>
  <c r="AH12" i="46"/>
  <c r="AI12" i="46"/>
  <c r="AF13" i="46"/>
  <c r="AF5" i="46"/>
  <c r="AH6" i="46"/>
  <c r="AI6" i="46"/>
  <c r="AH27" i="46"/>
  <c r="AF27" i="46"/>
  <c r="AI27" i="46"/>
  <c r="AH21" i="46"/>
  <c r="AF23" i="46"/>
  <c r="AI21" i="46"/>
  <c r="AH17" i="46"/>
  <c r="AI17" i="46"/>
  <c r="AF21" i="46"/>
  <c r="AI5" i="46"/>
  <c r="AH5" i="46"/>
  <c r="AF10" i="46"/>
  <c r="AH31" i="46"/>
  <c r="AF31" i="46"/>
  <c r="AI31" i="46"/>
  <c r="AH26" i="46"/>
  <c r="AF20" i="46"/>
  <c r="AI26" i="46"/>
  <c r="AH29" i="46"/>
  <c r="AI29" i="46"/>
  <c r="AF29" i="46"/>
  <c r="AH20" i="46"/>
  <c r="AI20" i="46"/>
  <c r="AF22" i="46"/>
  <c r="AH32" i="46"/>
  <c r="AI32" i="46"/>
  <c r="AF32" i="46"/>
  <c r="AI7" i="46"/>
  <c r="AH7" i="46"/>
  <c r="AF7" i="46"/>
  <c r="AH19" i="46"/>
  <c r="AF17" i="46"/>
  <c r="AI19" i="46"/>
  <c r="AF35" i="46"/>
  <c r="AH35" i="46"/>
  <c r="AI35" i="46"/>
  <c r="AH13" i="46"/>
  <c r="AF19" i="46"/>
  <c r="AI13" i="46"/>
  <c r="AH30" i="46"/>
  <c r="AI30" i="46"/>
  <c r="AF30" i="46"/>
  <c r="AH15" i="46"/>
  <c r="AI15" i="46"/>
  <c r="AF15" i="46"/>
  <c r="AH24" i="46"/>
  <c r="AI24" i="46"/>
  <c r="AF12" i="46"/>
  <c r="AH11" i="46"/>
  <c r="AF14" i="46"/>
  <c r="AI11" i="46"/>
  <c r="AH18" i="46"/>
  <c r="AI18" i="46"/>
  <c r="AF18" i="46"/>
  <c r="AH25" i="46"/>
  <c r="AI25" i="46"/>
  <c r="AF26" i="46"/>
  <c r="AH28" i="46"/>
  <c r="AI28" i="46"/>
  <c r="AF28" i="46"/>
  <c r="AH14" i="46"/>
  <c r="AI14" i="46"/>
  <c r="AF8" i="46"/>
  <c r="AH4" i="46"/>
  <c r="AI4" i="46"/>
  <c r="AE37" i="46"/>
  <c r="AF4" i="46"/>
  <c r="AE3" i="46"/>
  <c r="AH10" i="46"/>
  <c r="AI10" i="46"/>
  <c r="AF16" i="46"/>
  <c r="AH33" i="46"/>
  <c r="AI33" i="46"/>
  <c r="AF33" i="46"/>
  <c r="AH23" i="46"/>
  <c r="AI23" i="46"/>
  <c r="AF25" i="46"/>
  <c r="AF36" i="46"/>
  <c r="AI36" i="46"/>
  <c r="AH36" i="46"/>
  <c r="AI9" i="46"/>
  <c r="AH9" i="46"/>
  <c r="AF9" i="46"/>
  <c r="AH22" i="46"/>
  <c r="AF24" i="46"/>
  <c r="AI22" i="46"/>
  <c r="AF6" i="46"/>
  <c r="AH8" i="46"/>
  <c r="AI8" i="46"/>
  <c r="AH16" i="46"/>
  <c r="AI16" i="46"/>
  <c r="AF11" i="46"/>
  <c r="AI34" i="46"/>
  <c r="AH34" i="46"/>
  <c r="AF34" i="46"/>
  <c r="AC1" i="46"/>
  <c r="AB44" i="46"/>
  <c r="AB45" i="46" s="1"/>
  <c r="AF9" i="45"/>
  <c r="AH5" i="45"/>
  <c r="AI5" i="45"/>
  <c r="AH29" i="45"/>
  <c r="AI29" i="45"/>
  <c r="AF35" i="45"/>
  <c r="AH10" i="45"/>
  <c r="AI10" i="45"/>
  <c r="AF10" i="45"/>
  <c r="AH27" i="45"/>
  <c r="AI27" i="45"/>
  <c r="AF33" i="45"/>
  <c r="AF5" i="45"/>
  <c r="AH7" i="45"/>
  <c r="AI7" i="45"/>
  <c r="AH26" i="45"/>
  <c r="AF25" i="45"/>
  <c r="AI26" i="45"/>
  <c r="AF7" i="45"/>
  <c r="AH9" i="45"/>
  <c r="AI9" i="45"/>
  <c r="AH21" i="45"/>
  <c r="AI21" i="45"/>
  <c r="AF23" i="45"/>
  <c r="AH19" i="45"/>
  <c r="AI19" i="45"/>
  <c r="AF18" i="45"/>
  <c r="AH33" i="45"/>
  <c r="AI33" i="45"/>
  <c r="AF21" i="45"/>
  <c r="AH14" i="45"/>
  <c r="AI14" i="45"/>
  <c r="AF13" i="45"/>
  <c r="AH28" i="45"/>
  <c r="AI28" i="45"/>
  <c r="AF30" i="45"/>
  <c r="AH13" i="45"/>
  <c r="AF22" i="45"/>
  <c r="AI13" i="45"/>
  <c r="AH31" i="45"/>
  <c r="AF34" i="45"/>
  <c r="AI31" i="45"/>
  <c r="AH11" i="45"/>
  <c r="AI11" i="45"/>
  <c r="AF11" i="45"/>
  <c r="AH25" i="45"/>
  <c r="AI25" i="45"/>
  <c r="AF27" i="45"/>
  <c r="AH20" i="45"/>
  <c r="AI20" i="45"/>
  <c r="AF28" i="45"/>
  <c r="AH4" i="45"/>
  <c r="AE3" i="45"/>
  <c r="AE37" i="45"/>
  <c r="AF4" i="45"/>
  <c r="AI4" i="45"/>
  <c r="AH18" i="45"/>
  <c r="AI18" i="45"/>
  <c r="AF24" i="45"/>
  <c r="AH32" i="45"/>
  <c r="AI32" i="45"/>
  <c r="AF31" i="45"/>
  <c r="AH17" i="45"/>
  <c r="AF17" i="45"/>
  <c r="AI17" i="45"/>
  <c r="AF36" i="45"/>
  <c r="AH35" i="45"/>
  <c r="AI35" i="45"/>
  <c r="AH12" i="45"/>
  <c r="AI12" i="45"/>
  <c r="AF15" i="45"/>
  <c r="AH30" i="45"/>
  <c r="AI30" i="45"/>
  <c r="AF26" i="45"/>
  <c r="AH15" i="45"/>
  <c r="AI15" i="45"/>
  <c r="AF14" i="45"/>
  <c r="AH24" i="45"/>
  <c r="AI24" i="45"/>
  <c r="AF19" i="45"/>
  <c r="AI8" i="45"/>
  <c r="AH8" i="45"/>
  <c r="AF8" i="45"/>
  <c r="AH23" i="45"/>
  <c r="AI23" i="45"/>
  <c r="AF29" i="45"/>
  <c r="AF32" i="45"/>
  <c r="AI36" i="45"/>
  <c r="AH36" i="45"/>
  <c r="AH22" i="45"/>
  <c r="AF16" i="45"/>
  <c r="AI22" i="45"/>
  <c r="AF6" i="45"/>
  <c r="AH6" i="45"/>
  <c r="AI6" i="45"/>
  <c r="AH16" i="45"/>
  <c r="AI16" i="45"/>
  <c r="AF12" i="45"/>
  <c r="AI34" i="45"/>
  <c r="AH34" i="45"/>
  <c r="AF20" i="45"/>
  <c r="U1" i="45"/>
  <c r="T44" i="45"/>
  <c r="T45" i="45" s="1"/>
  <c r="AF23" i="36"/>
  <c r="AH17" i="36"/>
  <c r="AI17" i="36"/>
  <c r="AH10" i="36"/>
  <c r="AI10" i="36"/>
  <c r="AF8" i="36"/>
  <c r="AH26" i="36"/>
  <c r="AI26" i="36"/>
  <c r="AF22" i="36"/>
  <c r="AI7" i="36"/>
  <c r="AH7" i="36"/>
  <c r="AF9" i="36"/>
  <c r="AI23" i="36"/>
  <c r="AH23" i="36"/>
  <c r="AF13" i="36"/>
  <c r="AF4" i="36"/>
  <c r="AH9" i="36"/>
  <c r="AI9" i="36"/>
  <c r="AF11" i="36"/>
  <c r="AI8" i="36"/>
  <c r="AH8" i="36"/>
  <c r="AF27" i="36"/>
  <c r="AI24" i="36"/>
  <c r="AH24" i="36"/>
  <c r="AF21" i="36"/>
  <c r="AH25" i="36"/>
  <c r="AI25" i="36"/>
  <c r="AH14" i="36"/>
  <c r="AI14" i="36"/>
  <c r="AF18" i="36"/>
  <c r="AH30" i="36"/>
  <c r="AI30" i="36"/>
  <c r="AF33" i="36"/>
  <c r="AI11" i="36"/>
  <c r="AH11" i="36"/>
  <c r="AF14" i="36"/>
  <c r="AI27" i="36"/>
  <c r="AH27" i="36"/>
  <c r="AF26" i="36"/>
  <c r="AF24" i="36"/>
  <c r="AI12" i="36"/>
  <c r="AH12" i="36"/>
  <c r="AF10" i="36"/>
  <c r="AI28" i="36"/>
  <c r="AF29" i="36"/>
  <c r="AH28" i="36"/>
  <c r="AF30" i="36"/>
  <c r="AH33" i="36"/>
  <c r="AI33" i="36"/>
  <c r="AH18" i="36"/>
  <c r="AI18" i="36"/>
  <c r="AF25" i="36"/>
  <c r="AH34" i="36"/>
  <c r="AI34" i="36"/>
  <c r="AF34" i="36"/>
  <c r="AI15" i="36"/>
  <c r="AH15" i="36"/>
  <c r="AF15" i="36"/>
  <c r="AI31" i="36"/>
  <c r="AH31" i="36"/>
  <c r="AF32" i="36"/>
  <c r="AF28" i="36"/>
  <c r="AH29" i="36"/>
  <c r="AI29" i="36"/>
  <c r="AI16" i="36"/>
  <c r="AF12" i="36"/>
  <c r="AH16" i="36"/>
  <c r="AI32" i="36"/>
  <c r="AF31" i="36"/>
  <c r="AH32" i="36"/>
  <c r="AF6" i="36"/>
  <c r="AH5" i="36"/>
  <c r="AI5" i="36"/>
  <c r="AH6" i="36"/>
  <c r="AI6" i="36"/>
  <c r="AF7" i="36"/>
  <c r="AH22" i="36"/>
  <c r="AI22" i="36"/>
  <c r="AF19" i="36"/>
  <c r="AF16" i="36"/>
  <c r="AH13" i="36"/>
  <c r="AI13" i="36"/>
  <c r="AI19" i="36"/>
  <c r="AH19" i="36"/>
  <c r="AF20" i="36"/>
  <c r="AI35" i="36"/>
  <c r="AH35" i="36"/>
  <c r="AF35" i="36"/>
  <c r="AI4" i="36"/>
  <c r="AH4" i="36"/>
  <c r="AF5" i="36"/>
  <c r="AF17" i="36"/>
  <c r="AI20" i="36"/>
  <c r="AH20" i="36"/>
  <c r="AF36" i="36"/>
  <c r="AI36" i="36"/>
  <c r="AH36" i="36"/>
  <c r="AE37" i="42"/>
  <c r="B44" i="42"/>
  <c r="B45" i="42" s="1"/>
  <c r="AD37" i="42"/>
  <c r="AC37" i="42"/>
  <c r="AB37" i="42"/>
  <c r="AA37" i="42"/>
  <c r="Z37" i="42"/>
  <c r="Y37" i="42"/>
  <c r="X37" i="42"/>
  <c r="W37" i="42"/>
  <c r="V37" i="42"/>
  <c r="U37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D37" i="42"/>
  <c r="C37" i="42"/>
  <c r="AI36" i="42"/>
  <c r="AH36" i="42"/>
  <c r="AF35" i="42"/>
  <c r="AI35" i="42"/>
  <c r="AH35" i="42"/>
  <c r="AF30" i="42"/>
  <c r="AI34" i="42"/>
  <c r="AH34" i="42"/>
  <c r="AF22" i="42"/>
  <c r="AI33" i="42"/>
  <c r="AH33" i="42"/>
  <c r="AF29" i="42"/>
  <c r="AI32" i="42"/>
  <c r="AH32" i="42"/>
  <c r="AF32" i="42"/>
  <c r="AI31" i="42"/>
  <c r="AH31" i="42"/>
  <c r="AF25" i="42"/>
  <c r="AI30" i="42"/>
  <c r="AH30" i="42"/>
  <c r="AF27" i="42"/>
  <c r="AI29" i="42"/>
  <c r="AH29" i="42"/>
  <c r="AF9" i="42"/>
  <c r="AI28" i="42"/>
  <c r="AH28" i="42"/>
  <c r="AF24" i="42"/>
  <c r="AI27" i="42"/>
  <c r="AH27" i="42"/>
  <c r="AF36" i="42"/>
  <c r="AI26" i="42"/>
  <c r="AH26" i="42"/>
  <c r="AF26" i="42"/>
  <c r="AI25" i="42"/>
  <c r="AH25" i="42"/>
  <c r="AF23" i="42"/>
  <c r="AI24" i="42"/>
  <c r="AH24" i="42"/>
  <c r="AF33" i="42"/>
  <c r="AI23" i="42"/>
  <c r="AH23" i="42"/>
  <c r="AF20" i="42"/>
  <c r="AI22" i="42"/>
  <c r="AH22" i="42"/>
  <c r="AF16" i="42"/>
  <c r="AI21" i="42"/>
  <c r="AH21" i="42"/>
  <c r="AF18" i="42"/>
  <c r="AI20" i="42"/>
  <c r="AH20" i="42"/>
  <c r="AF31" i="42"/>
  <c r="AI19" i="42"/>
  <c r="AH19" i="42"/>
  <c r="AF14" i="42"/>
  <c r="AI18" i="42"/>
  <c r="AH18" i="42"/>
  <c r="AF19" i="42"/>
  <c r="AI17" i="42"/>
  <c r="AH17" i="42"/>
  <c r="AF13" i="42"/>
  <c r="AI16" i="42"/>
  <c r="AH16" i="42"/>
  <c r="AF17" i="42"/>
  <c r="AI15" i="42"/>
  <c r="AH15" i="42"/>
  <c r="AF12" i="42"/>
  <c r="AI14" i="42"/>
  <c r="AH14" i="42"/>
  <c r="AF34" i="42"/>
  <c r="AI13" i="42"/>
  <c r="AH13" i="42"/>
  <c r="AF15" i="42"/>
  <c r="AI12" i="42"/>
  <c r="AH12" i="42"/>
  <c r="AF8" i="42"/>
  <c r="AI11" i="42"/>
  <c r="AH11" i="42"/>
  <c r="AF4" i="42"/>
  <c r="AI10" i="42"/>
  <c r="AH10" i="42"/>
  <c r="AF28" i="42"/>
  <c r="AI4" i="42"/>
  <c r="AH4" i="42"/>
  <c r="AF21" i="42"/>
  <c r="AI9" i="42"/>
  <c r="AH9" i="42"/>
  <c r="AF6" i="42"/>
  <c r="AI8" i="42"/>
  <c r="AH8" i="42"/>
  <c r="AF10" i="42"/>
  <c r="AI7" i="42"/>
  <c r="AH7" i="42"/>
  <c r="AF7" i="42"/>
  <c r="AI6" i="42"/>
  <c r="AH6" i="42"/>
  <c r="AF11" i="42"/>
  <c r="A5" i="42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I5" i="42"/>
  <c r="AH5" i="42"/>
  <c r="AF5" i="42"/>
  <c r="AE3" i="42"/>
  <c r="AD3" i="42"/>
  <c r="AC3" i="42"/>
  <c r="AB3" i="42"/>
  <c r="AA3" i="42"/>
  <c r="Z3" i="42"/>
  <c r="Y3" i="42"/>
  <c r="X3" i="42"/>
  <c r="W3" i="42"/>
  <c r="V3" i="42"/>
  <c r="U3" i="42"/>
  <c r="T3" i="42"/>
  <c r="S3" i="42"/>
  <c r="R3" i="42"/>
  <c r="Q3" i="42"/>
  <c r="P3" i="42"/>
  <c r="O3" i="42"/>
  <c r="N3" i="42"/>
  <c r="M3" i="42"/>
  <c r="L3" i="42"/>
  <c r="K3" i="42"/>
  <c r="J3" i="42"/>
  <c r="I3" i="42"/>
  <c r="H3" i="42"/>
  <c r="G3" i="42"/>
  <c r="F3" i="42"/>
  <c r="E3" i="42"/>
  <c r="D3" i="42"/>
  <c r="C3" i="42"/>
  <c r="D2" i="42"/>
  <c r="E2" i="42" s="1"/>
  <c r="F2" i="42" s="1"/>
  <c r="G2" i="42" s="1"/>
  <c r="H2" i="42" s="1"/>
  <c r="I2" i="42" s="1"/>
  <c r="J2" i="42" s="1"/>
  <c r="K2" i="42" s="1"/>
  <c r="L2" i="42" s="1"/>
  <c r="M2" i="42" s="1"/>
  <c r="N2" i="42" s="1"/>
  <c r="O2" i="42" s="1"/>
  <c r="P2" i="42" s="1"/>
  <c r="Q2" i="42" s="1"/>
  <c r="R2" i="42" s="1"/>
  <c r="S2" i="42" s="1"/>
  <c r="T2" i="42" s="1"/>
  <c r="U2" i="42" s="1"/>
  <c r="V2" i="42" s="1"/>
  <c r="W2" i="42" s="1"/>
  <c r="X2" i="42" s="1"/>
  <c r="Y2" i="42" s="1"/>
  <c r="Z2" i="42" s="1"/>
  <c r="AA2" i="42" s="1"/>
  <c r="AB2" i="42" s="1"/>
  <c r="AC2" i="42" s="1"/>
  <c r="AD2" i="42" s="1"/>
  <c r="AE2" i="42" s="1"/>
  <c r="D1" i="42"/>
  <c r="E1" i="42" s="1"/>
  <c r="F1" i="42" s="1"/>
  <c r="G1" i="42" s="1"/>
  <c r="H1" i="42" s="1"/>
  <c r="I1" i="42" s="1"/>
  <c r="J1" i="42" s="1"/>
  <c r="K1" i="42" s="1"/>
  <c r="L1" i="42" s="1"/>
  <c r="M1" i="42" s="1"/>
  <c r="N1" i="42" s="1"/>
  <c r="O1" i="42" s="1"/>
  <c r="P1" i="42" s="1"/>
  <c r="Q1" i="42" s="1"/>
  <c r="AK5" i="47" l="1"/>
  <c r="AK22" i="47"/>
  <c r="AK31" i="47"/>
  <c r="AK11" i="47"/>
  <c r="AK28" i="47"/>
  <c r="AK29" i="47"/>
  <c r="AK16" i="47"/>
  <c r="AK9" i="47"/>
  <c r="AK32" i="47"/>
  <c r="AK34" i="47"/>
  <c r="AK15" i="47"/>
  <c r="AK24" i="47"/>
  <c r="AK6" i="47"/>
  <c r="AK21" i="47"/>
  <c r="AK18" i="47"/>
  <c r="AK12" i="47"/>
  <c r="AK7" i="47"/>
  <c r="AK35" i="47"/>
  <c r="AJ18" i="47"/>
  <c r="AJ30" i="47"/>
  <c r="AK26" i="47"/>
  <c r="AJ28" i="47"/>
  <c r="AJ29" i="47"/>
  <c r="AK14" i="47"/>
  <c r="AK27" i="47"/>
  <c r="AJ19" i="47"/>
  <c r="AK10" i="47"/>
  <c r="AJ15" i="47"/>
  <c r="AJ8" i="47"/>
  <c r="AJ24" i="47"/>
  <c r="AK20" i="47"/>
  <c r="AJ6" i="47"/>
  <c r="AK23" i="47"/>
  <c r="AK4" i="47"/>
  <c r="AJ22" i="47"/>
  <c r="AJ21" i="47"/>
  <c r="AJ12" i="47"/>
  <c r="AK33" i="47"/>
  <c r="AK17" i="47"/>
  <c r="AK13" i="47"/>
  <c r="AK19" i="47"/>
  <c r="AK30" i="47"/>
  <c r="AJ31" i="47"/>
  <c r="AJ11" i="47"/>
  <c r="AJ7" i="47"/>
  <c r="AJ32" i="47"/>
  <c r="AJ35" i="47"/>
  <c r="AJ34" i="47"/>
  <c r="AJ25" i="47"/>
  <c r="AJ36" i="47"/>
  <c r="AJ4" i="47"/>
  <c r="AF3" i="47"/>
  <c r="AG30" i="47" s="1"/>
  <c r="AJ17" i="47"/>
  <c r="AJ16" i="47"/>
  <c r="AJ9" i="47"/>
  <c r="AJ26" i="47"/>
  <c r="AK8" i="47"/>
  <c r="AJ5" i="47"/>
  <c r="AJ20" i="47"/>
  <c r="AK36" i="47"/>
  <c r="AJ23" i="47"/>
  <c r="AI3" i="47"/>
  <c r="AI44" i="47" s="1"/>
  <c r="AH3" i="47"/>
  <c r="AE44" i="47"/>
  <c r="AE45" i="47" s="1"/>
  <c r="AJ14" i="47"/>
  <c r="AJ33" i="47"/>
  <c r="AJ27" i="47"/>
  <c r="AJ13" i="47"/>
  <c r="AJ10" i="47"/>
  <c r="AK25" i="47"/>
  <c r="AK34" i="46"/>
  <c r="AK9" i="46"/>
  <c r="AK16" i="46"/>
  <c r="AK28" i="46"/>
  <c r="AK24" i="46"/>
  <c r="AK20" i="46"/>
  <c r="AK22" i="46"/>
  <c r="AK21" i="46"/>
  <c r="AK4" i="46"/>
  <c r="AK11" i="46"/>
  <c r="AK30" i="46"/>
  <c r="AK7" i="46"/>
  <c r="AK35" i="46"/>
  <c r="AK29" i="46"/>
  <c r="AK17" i="46"/>
  <c r="AK12" i="46"/>
  <c r="AK8" i="46"/>
  <c r="AK23" i="46"/>
  <c r="AK25" i="46"/>
  <c r="AK15" i="46"/>
  <c r="AJ33" i="46"/>
  <c r="AJ13" i="46"/>
  <c r="AJ7" i="46"/>
  <c r="AJ31" i="46"/>
  <c r="AJ27" i="46"/>
  <c r="AK10" i="46"/>
  <c r="AK14" i="46"/>
  <c r="AK32" i="46"/>
  <c r="AJ26" i="46"/>
  <c r="AJ16" i="46"/>
  <c r="AK36" i="46"/>
  <c r="AK33" i="46"/>
  <c r="AH3" i="46"/>
  <c r="AI3" i="46"/>
  <c r="AJ28" i="46"/>
  <c r="AK18" i="46"/>
  <c r="AJ24" i="46"/>
  <c r="AJ19" i="46"/>
  <c r="AJ20" i="46"/>
  <c r="AK26" i="46"/>
  <c r="AJ5" i="46"/>
  <c r="AK6" i="46"/>
  <c r="AJ36" i="46"/>
  <c r="AJ18" i="46"/>
  <c r="AJ11" i="46"/>
  <c r="AJ30" i="46"/>
  <c r="AJ35" i="46"/>
  <c r="AJ6" i="46"/>
  <c r="AJ22" i="46"/>
  <c r="AJ23" i="46"/>
  <c r="AJ25" i="46"/>
  <c r="AJ15" i="46"/>
  <c r="AJ29" i="46"/>
  <c r="AJ17" i="46"/>
  <c r="AJ21" i="46"/>
  <c r="AJ12" i="46"/>
  <c r="AJ34" i="46"/>
  <c r="AJ8" i="46"/>
  <c r="AJ9" i="46"/>
  <c r="AJ10" i="46"/>
  <c r="AF3" i="46"/>
  <c r="AJ4" i="46"/>
  <c r="AJ14" i="46"/>
  <c r="AK13" i="46"/>
  <c r="AK19" i="46"/>
  <c r="AJ32" i="46"/>
  <c r="AK31" i="46"/>
  <c r="AK5" i="46"/>
  <c r="AK27" i="46"/>
  <c r="AD1" i="46"/>
  <c r="AC44" i="46"/>
  <c r="AC45" i="46" s="1"/>
  <c r="AK34" i="45"/>
  <c r="AK15" i="45"/>
  <c r="AK30" i="45"/>
  <c r="AK9" i="45"/>
  <c r="AK29" i="45"/>
  <c r="AK6" i="45"/>
  <c r="AK24" i="45"/>
  <c r="AK25" i="45"/>
  <c r="AJ7" i="45"/>
  <c r="AK5" i="45"/>
  <c r="AK12" i="45"/>
  <c r="AJ25" i="45"/>
  <c r="AJ21" i="45"/>
  <c r="AJ27" i="45"/>
  <c r="AJ22" i="45"/>
  <c r="AJ36" i="45"/>
  <c r="AJ8" i="45"/>
  <c r="AJ12" i="45"/>
  <c r="AK35" i="45"/>
  <c r="AJ18" i="45"/>
  <c r="AJ4" i="45"/>
  <c r="AF3" i="45"/>
  <c r="AG9" i="45" s="1"/>
  <c r="AJ20" i="45"/>
  <c r="AK11" i="45"/>
  <c r="AK14" i="45"/>
  <c r="AJ19" i="45"/>
  <c r="AK10" i="45"/>
  <c r="AJ24" i="45"/>
  <c r="AJ28" i="45"/>
  <c r="AJ16" i="45"/>
  <c r="AK22" i="45"/>
  <c r="AJ23" i="45"/>
  <c r="AK8" i="45"/>
  <c r="AJ30" i="45"/>
  <c r="AJ35" i="45"/>
  <c r="AJ32" i="45"/>
  <c r="AK18" i="45"/>
  <c r="AK31" i="45"/>
  <c r="AJ13" i="45"/>
  <c r="AK28" i="45"/>
  <c r="AJ33" i="45"/>
  <c r="AK21" i="45"/>
  <c r="AK26" i="45"/>
  <c r="AK7" i="45"/>
  <c r="AK27" i="45"/>
  <c r="AJ29" i="45"/>
  <c r="AJ17" i="45"/>
  <c r="AK4" i="45"/>
  <c r="AJ34" i="45"/>
  <c r="AK16" i="45"/>
  <c r="AJ6" i="45"/>
  <c r="AK36" i="45"/>
  <c r="AK23" i="45"/>
  <c r="AJ15" i="45"/>
  <c r="AK17" i="45"/>
  <c r="AK32" i="45"/>
  <c r="AH3" i="45"/>
  <c r="AI3" i="45"/>
  <c r="AK20" i="45"/>
  <c r="AJ11" i="45"/>
  <c r="AJ31" i="45"/>
  <c r="AK13" i="45"/>
  <c r="AJ14" i="45"/>
  <c r="AK33" i="45"/>
  <c r="AK19" i="45"/>
  <c r="AJ9" i="45"/>
  <c r="AJ26" i="45"/>
  <c r="AJ10" i="45"/>
  <c r="AJ5" i="45"/>
  <c r="V1" i="45"/>
  <c r="U44" i="45"/>
  <c r="U45" i="45" s="1"/>
  <c r="D44" i="42"/>
  <c r="D45" i="42" s="1"/>
  <c r="H44" i="42"/>
  <c r="H45" i="42" s="1"/>
  <c r="L44" i="42"/>
  <c r="L45" i="42" s="1"/>
  <c r="P44" i="42"/>
  <c r="P45" i="42" s="1"/>
  <c r="AK23" i="36"/>
  <c r="AK6" i="36"/>
  <c r="AK32" i="36"/>
  <c r="AJ29" i="36"/>
  <c r="AK18" i="36"/>
  <c r="AK28" i="36"/>
  <c r="AK14" i="36"/>
  <c r="AK10" i="36"/>
  <c r="AK15" i="36"/>
  <c r="AK11" i="36"/>
  <c r="AK19" i="36"/>
  <c r="AK27" i="36"/>
  <c r="AK17" i="36"/>
  <c r="AK36" i="36"/>
  <c r="AK4" i="36"/>
  <c r="AK13" i="36"/>
  <c r="AK12" i="36"/>
  <c r="AK24" i="36"/>
  <c r="AK5" i="36"/>
  <c r="AK7" i="36"/>
  <c r="AJ9" i="36"/>
  <c r="AJ17" i="36"/>
  <c r="AK16" i="36"/>
  <c r="AK8" i="36"/>
  <c r="AK9" i="36"/>
  <c r="AJ16" i="36"/>
  <c r="AJ15" i="36"/>
  <c r="AJ11" i="36"/>
  <c r="AJ7" i="36"/>
  <c r="AJ20" i="36"/>
  <c r="AJ19" i="36"/>
  <c r="AK22" i="36"/>
  <c r="AJ32" i="36"/>
  <c r="AJ31" i="36"/>
  <c r="AK34" i="36"/>
  <c r="AK33" i="36"/>
  <c r="AJ28" i="36"/>
  <c r="AJ27" i="36"/>
  <c r="AK30" i="36"/>
  <c r="AK25" i="36"/>
  <c r="AJ8" i="36"/>
  <c r="AJ23" i="36"/>
  <c r="AK26" i="36"/>
  <c r="AJ36" i="36"/>
  <c r="AJ35" i="36"/>
  <c r="AJ13" i="36"/>
  <c r="AJ6" i="36"/>
  <c r="AK29" i="36"/>
  <c r="AK31" i="36"/>
  <c r="AJ18" i="36"/>
  <c r="AJ14" i="36"/>
  <c r="AJ24" i="36"/>
  <c r="AJ10" i="36"/>
  <c r="AK20" i="36"/>
  <c r="AJ4" i="36"/>
  <c r="AK35" i="36"/>
  <c r="AJ22" i="36"/>
  <c r="AJ5" i="36"/>
  <c r="AJ34" i="36"/>
  <c r="AJ33" i="36"/>
  <c r="AJ12" i="36"/>
  <c r="AJ30" i="36"/>
  <c r="AJ25" i="36"/>
  <c r="AJ26" i="36"/>
  <c r="F44" i="42"/>
  <c r="F45" i="42" s="1"/>
  <c r="J44" i="42"/>
  <c r="J45" i="42" s="1"/>
  <c r="E44" i="42"/>
  <c r="E45" i="42" s="1"/>
  <c r="G44" i="42"/>
  <c r="G45" i="42" s="1"/>
  <c r="I44" i="42"/>
  <c r="I45" i="42" s="1"/>
  <c r="K44" i="42"/>
  <c r="K45" i="42" s="1"/>
  <c r="O44" i="42"/>
  <c r="O45" i="42" s="1"/>
  <c r="M44" i="42"/>
  <c r="M45" i="42" s="1"/>
  <c r="N44" i="42"/>
  <c r="N45" i="42" s="1"/>
  <c r="AK4" i="42"/>
  <c r="AK17" i="42"/>
  <c r="AK33" i="42"/>
  <c r="AJ4" i="42"/>
  <c r="AK10" i="42"/>
  <c r="AJ17" i="42"/>
  <c r="AK18" i="42"/>
  <c r="AK26" i="42"/>
  <c r="AJ33" i="42"/>
  <c r="AK34" i="42"/>
  <c r="AJ9" i="42"/>
  <c r="AJ24" i="42"/>
  <c r="AJ32" i="42"/>
  <c r="AK9" i="42"/>
  <c r="AK12" i="42"/>
  <c r="AK20" i="42"/>
  <c r="AK28" i="42"/>
  <c r="AK32" i="42"/>
  <c r="AK36" i="42"/>
  <c r="AJ25" i="42"/>
  <c r="AK25" i="42"/>
  <c r="AK24" i="42"/>
  <c r="AJ16" i="42"/>
  <c r="AK16" i="42"/>
  <c r="AK7" i="42"/>
  <c r="AK14" i="42"/>
  <c r="AK22" i="42"/>
  <c r="AK30" i="42"/>
  <c r="AJ6" i="42"/>
  <c r="AJ11" i="42"/>
  <c r="AJ13" i="42"/>
  <c r="AJ19" i="42"/>
  <c r="AJ21" i="42"/>
  <c r="AJ27" i="42"/>
  <c r="AJ29" i="42"/>
  <c r="AK11" i="42"/>
  <c r="AK19" i="42"/>
  <c r="AK27" i="42"/>
  <c r="AJ34" i="42"/>
  <c r="AJ5" i="42"/>
  <c r="AF3" i="42"/>
  <c r="AG24" i="42" s="1"/>
  <c r="AJ8" i="42"/>
  <c r="AJ31" i="42"/>
  <c r="AJ35" i="42"/>
  <c r="AJ15" i="42"/>
  <c r="AJ23" i="42"/>
  <c r="AK5" i="42"/>
  <c r="AK6" i="42"/>
  <c r="AK8" i="42"/>
  <c r="AJ12" i="42"/>
  <c r="AK13" i="42"/>
  <c r="AK15" i="42"/>
  <c r="AJ20" i="42"/>
  <c r="AK21" i="42"/>
  <c r="AK23" i="42"/>
  <c r="AJ28" i="42"/>
  <c r="AK29" i="42"/>
  <c r="AK31" i="42"/>
  <c r="AJ36" i="42"/>
  <c r="R1" i="42"/>
  <c r="S1" i="42" s="1"/>
  <c r="T1" i="42" s="1"/>
  <c r="U1" i="42" s="1"/>
  <c r="Q44" i="42"/>
  <c r="Q45" i="42" s="1"/>
  <c r="AJ10" i="42"/>
  <c r="AJ18" i="42"/>
  <c r="AJ26" i="42"/>
  <c r="AK35" i="42"/>
  <c r="AH3" i="42"/>
  <c r="C44" i="42"/>
  <c r="C45" i="42" s="1"/>
  <c r="AI3" i="42"/>
  <c r="AJ7" i="42"/>
  <c r="AJ14" i="42"/>
  <c r="AJ22" i="42"/>
  <c r="AJ30" i="42"/>
  <c r="V3" i="39"/>
  <c r="AG10" i="47" l="1"/>
  <c r="AG28" i="47"/>
  <c r="AG26" i="47"/>
  <c r="AG14" i="47"/>
  <c r="AG27" i="47"/>
  <c r="AG16" i="47"/>
  <c r="AG23" i="47"/>
  <c r="AG5" i="47"/>
  <c r="AG22" i="47"/>
  <c r="AG6" i="47"/>
  <c r="AG13" i="47"/>
  <c r="AG33" i="47"/>
  <c r="AG4" i="47"/>
  <c r="AG12" i="47"/>
  <c r="AG20" i="47"/>
  <c r="AG36" i="47"/>
  <c r="AG34" i="47"/>
  <c r="AG32" i="47"/>
  <c r="AG11" i="47"/>
  <c r="AG24" i="47"/>
  <c r="AG15" i="47"/>
  <c r="AJ3" i="47"/>
  <c r="AJ44" i="47" s="1"/>
  <c r="AF44" i="47"/>
  <c r="AG25" i="47"/>
  <c r="AG35" i="47"/>
  <c r="AG7" i="47"/>
  <c r="AG31" i="47"/>
  <c r="AG8" i="47"/>
  <c r="AG18" i="47"/>
  <c r="AK3" i="47"/>
  <c r="AK44" i="47" s="1"/>
  <c r="AH44" i="47"/>
  <c r="AG9" i="47"/>
  <c r="AG17" i="47"/>
  <c r="AG21" i="47"/>
  <c r="AG19" i="47"/>
  <c r="AG29" i="47"/>
  <c r="AJ3" i="46"/>
  <c r="AG32" i="46"/>
  <c r="AG14" i="46"/>
  <c r="AG9" i="46"/>
  <c r="AG34" i="46"/>
  <c r="AG21" i="46"/>
  <c r="AG29" i="46"/>
  <c r="AG25" i="46"/>
  <c r="AG22" i="46"/>
  <c r="AG35" i="46"/>
  <c r="AG11" i="46"/>
  <c r="AG36" i="46"/>
  <c r="AG19" i="46"/>
  <c r="AG31" i="46"/>
  <c r="AG13" i="46"/>
  <c r="AG28" i="46"/>
  <c r="AG26" i="46"/>
  <c r="AG10" i="46"/>
  <c r="AG8" i="46"/>
  <c r="AG12" i="46"/>
  <c r="AG17" i="46"/>
  <c r="AG15" i="46"/>
  <c r="AG23" i="46"/>
  <c r="AG6" i="46"/>
  <c r="AG30" i="46"/>
  <c r="AG18" i="46"/>
  <c r="AG20" i="46"/>
  <c r="AG24" i="46"/>
  <c r="AG27" i="46"/>
  <c r="AG7" i="46"/>
  <c r="AG33" i="46"/>
  <c r="AG4" i="46"/>
  <c r="AG5" i="46"/>
  <c r="AK3" i="46"/>
  <c r="AG16" i="46"/>
  <c r="AE1" i="46"/>
  <c r="AD44" i="46"/>
  <c r="AD45" i="46" s="1"/>
  <c r="AG7" i="45"/>
  <c r="AG5" i="45"/>
  <c r="AG10" i="45"/>
  <c r="AG14" i="45"/>
  <c r="AG13" i="45"/>
  <c r="AG11" i="45"/>
  <c r="AG26" i="45"/>
  <c r="AG31" i="45"/>
  <c r="AG17" i="45"/>
  <c r="AG32" i="45"/>
  <c r="AK3" i="45"/>
  <c r="AG8" i="45"/>
  <c r="AG30" i="45"/>
  <c r="AG4" i="45"/>
  <c r="AG21" i="45"/>
  <c r="AG22" i="45"/>
  <c r="AG33" i="45"/>
  <c r="AG28" i="45"/>
  <c r="AJ3" i="45"/>
  <c r="AG34" i="45"/>
  <c r="AG35" i="45"/>
  <c r="AG16" i="45"/>
  <c r="AG24" i="45"/>
  <c r="AG19" i="45"/>
  <c r="AG20" i="45"/>
  <c r="AG12" i="45"/>
  <c r="AG36" i="45"/>
  <c r="AG27" i="45"/>
  <c r="AG25" i="45"/>
  <c r="AG15" i="45"/>
  <c r="AG6" i="45"/>
  <c r="AG29" i="45"/>
  <c r="AG23" i="45"/>
  <c r="AG18" i="45"/>
  <c r="W1" i="45"/>
  <c r="V44" i="45"/>
  <c r="V45" i="45" s="1"/>
  <c r="S44" i="42"/>
  <c r="S45" i="42" s="1"/>
  <c r="R44" i="42"/>
  <c r="R45" i="42" s="1"/>
  <c r="T44" i="42"/>
  <c r="T45" i="42" s="1"/>
  <c r="AG31" i="42"/>
  <c r="AG29" i="42"/>
  <c r="AG11" i="42"/>
  <c r="AG10" i="42"/>
  <c r="AG25" i="42"/>
  <c r="AG16" i="42"/>
  <c r="AG32" i="42"/>
  <c r="AG4" i="42"/>
  <c r="AG30" i="42"/>
  <c r="AG34" i="42"/>
  <c r="AG15" i="42"/>
  <c r="AG5" i="42"/>
  <c r="AG13" i="42"/>
  <c r="AG22" i="42"/>
  <c r="AG19" i="42"/>
  <c r="AG20" i="42"/>
  <c r="AG18" i="42"/>
  <c r="AG35" i="42"/>
  <c r="AG33" i="42"/>
  <c r="AG17" i="42"/>
  <c r="AG6" i="42"/>
  <c r="AG21" i="42"/>
  <c r="AG7" i="42"/>
  <c r="AG8" i="42"/>
  <c r="AG27" i="42"/>
  <c r="AG12" i="42"/>
  <c r="AG28" i="42"/>
  <c r="AG26" i="42"/>
  <c r="AG14" i="42"/>
  <c r="AG36" i="42"/>
  <c r="AG23" i="42"/>
  <c r="AG9" i="42"/>
  <c r="AJ3" i="42"/>
  <c r="AK3" i="42"/>
  <c r="V1" i="42"/>
  <c r="U44" i="42"/>
  <c r="U45" i="42" s="1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E3" i="25"/>
  <c r="AD3" i="25"/>
  <c r="AC3" i="25"/>
  <c r="AB3" i="25"/>
  <c r="AA3" i="25"/>
  <c r="Z3" i="25"/>
  <c r="Y3" i="25"/>
  <c r="X3" i="25"/>
  <c r="W3" i="25"/>
  <c r="V3" i="25"/>
  <c r="U3" i="25"/>
  <c r="T3" i="25"/>
  <c r="S3" i="25"/>
  <c r="R3" i="25"/>
  <c r="Q3" i="25"/>
  <c r="P3" i="25"/>
  <c r="O3" i="25"/>
  <c r="N3" i="25"/>
  <c r="M3" i="25"/>
  <c r="L3" i="25"/>
  <c r="K3" i="25"/>
  <c r="J3" i="25"/>
  <c r="I3" i="25"/>
  <c r="H3" i="25"/>
  <c r="G3" i="25"/>
  <c r="F3" i="25"/>
  <c r="E3" i="25"/>
  <c r="D3" i="25"/>
  <c r="C37" i="25"/>
  <c r="C3" i="25"/>
  <c r="U42" i="47" l="1"/>
  <c r="E42" i="47"/>
  <c r="R42" i="47"/>
  <c r="AE42" i="47"/>
  <c r="J42" i="47"/>
  <c r="H42" i="47"/>
  <c r="AJ42" i="47"/>
  <c r="AF42" i="47"/>
  <c r="AC42" i="47"/>
  <c r="M42" i="47"/>
  <c r="G42" i="47"/>
  <c r="AD42" i="47"/>
  <c r="N42" i="47"/>
  <c r="Y42" i="47"/>
  <c r="W42" i="47"/>
  <c r="O42" i="47"/>
  <c r="S42" i="47"/>
  <c r="C42" i="47"/>
  <c r="AH42" i="47"/>
  <c r="Q42" i="47"/>
  <c r="AI42" i="47"/>
  <c r="L42" i="47"/>
  <c r="Z42" i="47"/>
  <c r="D42" i="47"/>
  <c r="AA42" i="47"/>
  <c r="X42" i="47"/>
  <c r="V42" i="47"/>
  <c r="AB42" i="47"/>
  <c r="T42" i="47"/>
  <c r="P42" i="47"/>
  <c r="K42" i="47"/>
  <c r="I42" i="47"/>
  <c r="AK42" i="47"/>
  <c r="F42" i="47"/>
  <c r="AE43" i="47"/>
  <c r="O43" i="47"/>
  <c r="AF43" i="47"/>
  <c r="J43" i="47"/>
  <c r="X43" i="47"/>
  <c r="AB43" i="47"/>
  <c r="Y43" i="47"/>
  <c r="V43" i="47"/>
  <c r="I43" i="47"/>
  <c r="W43" i="47"/>
  <c r="U43" i="47"/>
  <c r="M43" i="47"/>
  <c r="D43" i="47"/>
  <c r="S43" i="47"/>
  <c r="C43" i="47"/>
  <c r="AC43" i="47"/>
  <c r="AK43" i="47"/>
  <c r="T43" i="47"/>
  <c r="AA43" i="47"/>
  <c r="K43" i="47"/>
  <c r="Z43" i="47"/>
  <c r="E43" i="47"/>
  <c r="R43" i="47"/>
  <c r="Q43" i="47"/>
  <c r="N43" i="47"/>
  <c r="L43" i="47"/>
  <c r="G43" i="47"/>
  <c r="AI43" i="47"/>
  <c r="F43" i="47"/>
  <c r="AD43" i="47"/>
  <c r="AJ43" i="47"/>
  <c r="P43" i="47"/>
  <c r="H43" i="47"/>
  <c r="AH43" i="47"/>
  <c r="AE44" i="46"/>
  <c r="AE45" i="46" s="1"/>
  <c r="AH44" i="46"/>
  <c r="AJ44" i="46"/>
  <c r="AK44" i="46"/>
  <c r="AI44" i="46"/>
  <c r="AF44" i="46"/>
  <c r="X1" i="45"/>
  <c r="W44" i="45"/>
  <c r="W45" i="45" s="1"/>
  <c r="W1" i="42"/>
  <c r="V44" i="42"/>
  <c r="V45" i="42" s="1"/>
  <c r="D2" i="1"/>
  <c r="D2" i="22"/>
  <c r="D2" i="23"/>
  <c r="D2" i="25"/>
  <c r="D2" i="34"/>
  <c r="D2" i="26"/>
  <c r="D2" i="31"/>
  <c r="D2" i="35"/>
  <c r="D2" i="37"/>
  <c r="D2" i="38"/>
  <c r="D2" i="39"/>
  <c r="D2" i="41"/>
  <c r="AH42" i="46" l="1"/>
  <c r="AC42" i="46"/>
  <c r="Y42" i="46"/>
  <c r="U42" i="46"/>
  <c r="Q42" i="46"/>
  <c r="M42" i="46"/>
  <c r="I42" i="46"/>
  <c r="E42" i="46"/>
  <c r="AI42" i="46"/>
  <c r="AB42" i="46"/>
  <c r="W42" i="46"/>
  <c r="R42" i="46"/>
  <c r="L42" i="46"/>
  <c r="G42" i="46"/>
  <c r="AF42" i="46"/>
  <c r="AA42" i="46"/>
  <c r="V42" i="46"/>
  <c r="P42" i="46"/>
  <c r="K42" i="46"/>
  <c r="AK42" i="46"/>
  <c r="AE42" i="46"/>
  <c r="Z42" i="46"/>
  <c r="T42" i="46"/>
  <c r="O42" i="46"/>
  <c r="J42" i="46"/>
  <c r="D42" i="46"/>
  <c r="AJ42" i="46"/>
  <c r="AD42" i="46"/>
  <c r="X42" i="46"/>
  <c r="S42" i="46"/>
  <c r="N42" i="46"/>
  <c r="H42" i="46"/>
  <c r="C42" i="46"/>
  <c r="F42" i="46"/>
  <c r="AJ43" i="46"/>
  <c r="AE43" i="46"/>
  <c r="AA43" i="46"/>
  <c r="W43" i="46"/>
  <c r="S43" i="46"/>
  <c r="O43" i="46"/>
  <c r="K43" i="46"/>
  <c r="G43" i="46"/>
  <c r="C43" i="46"/>
  <c r="AF43" i="46"/>
  <c r="Z43" i="46"/>
  <c r="U43" i="46"/>
  <c r="P43" i="46"/>
  <c r="J43" i="46"/>
  <c r="E43" i="46"/>
  <c r="AK43" i="46"/>
  <c r="AD43" i="46"/>
  <c r="Y43" i="46"/>
  <c r="T43" i="46"/>
  <c r="N43" i="46"/>
  <c r="I43" i="46"/>
  <c r="D43" i="46"/>
  <c r="AI43" i="46"/>
  <c r="AC43" i="46"/>
  <c r="X43" i="46"/>
  <c r="R43" i="46"/>
  <c r="M43" i="46"/>
  <c r="H43" i="46"/>
  <c r="AH43" i="46"/>
  <c r="AB43" i="46"/>
  <c r="V43" i="46"/>
  <c r="Q43" i="46"/>
  <c r="L43" i="46"/>
  <c r="F43" i="46"/>
  <c r="Y1" i="45"/>
  <c r="X44" i="45"/>
  <c r="X45" i="45" s="1"/>
  <c r="X1" i="42"/>
  <c r="W44" i="42"/>
  <c r="W45" i="42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E2" i="22"/>
  <c r="F2" i="22" s="1"/>
  <c r="G2" i="22" s="1"/>
  <c r="H2" i="22" s="1"/>
  <c r="I2" i="22" s="1"/>
  <c r="J2" i="22" s="1"/>
  <c r="K2" i="22" s="1"/>
  <c r="L2" i="22" s="1"/>
  <c r="M2" i="22" s="1"/>
  <c r="N2" i="22" s="1"/>
  <c r="O2" i="22" s="1"/>
  <c r="P2" i="22" s="1"/>
  <c r="Q2" i="22" s="1"/>
  <c r="R2" i="22" s="1"/>
  <c r="S2" i="22" s="1"/>
  <c r="T2" i="22" s="1"/>
  <c r="U2" i="22" s="1"/>
  <c r="V2" i="22" s="1"/>
  <c r="W2" i="22" s="1"/>
  <c r="X2" i="22" s="1"/>
  <c r="Y2" i="22" s="1"/>
  <c r="Z2" i="22" s="1"/>
  <c r="AA2" i="22" s="1"/>
  <c r="AB2" i="22" s="1"/>
  <c r="AC2" i="22" s="1"/>
  <c r="AD2" i="22" s="1"/>
  <c r="AE2" i="22" s="1"/>
  <c r="E2" i="23"/>
  <c r="F2" i="23" s="1"/>
  <c r="G2" i="23" s="1"/>
  <c r="H2" i="23" s="1"/>
  <c r="I2" i="23" s="1"/>
  <c r="J2" i="23" s="1"/>
  <c r="K2" i="23" s="1"/>
  <c r="L2" i="23" s="1"/>
  <c r="M2" i="23" s="1"/>
  <c r="N2" i="23" s="1"/>
  <c r="O2" i="23" s="1"/>
  <c r="P2" i="23" s="1"/>
  <c r="Q2" i="23" s="1"/>
  <c r="R2" i="23" s="1"/>
  <c r="S2" i="23" s="1"/>
  <c r="T2" i="23" s="1"/>
  <c r="U2" i="23" s="1"/>
  <c r="V2" i="23" s="1"/>
  <c r="W2" i="23" s="1"/>
  <c r="X2" i="23" s="1"/>
  <c r="Y2" i="23" s="1"/>
  <c r="Z2" i="23" s="1"/>
  <c r="AA2" i="23" s="1"/>
  <c r="AB2" i="23" s="1"/>
  <c r="AC2" i="23" s="1"/>
  <c r="AD2" i="23" s="1"/>
  <c r="AE2" i="23" s="1"/>
  <c r="E2" i="25"/>
  <c r="F2" i="25" s="1"/>
  <c r="G2" i="25" s="1"/>
  <c r="H2" i="25" s="1"/>
  <c r="I2" i="25" s="1"/>
  <c r="J2" i="25" s="1"/>
  <c r="K2" i="25" s="1"/>
  <c r="L2" i="25" s="1"/>
  <c r="M2" i="25" s="1"/>
  <c r="N2" i="25" s="1"/>
  <c r="O2" i="25" s="1"/>
  <c r="P2" i="25" s="1"/>
  <c r="Q2" i="25" s="1"/>
  <c r="R2" i="25" s="1"/>
  <c r="S2" i="25" s="1"/>
  <c r="T2" i="25" s="1"/>
  <c r="U2" i="25" s="1"/>
  <c r="V2" i="25" s="1"/>
  <c r="W2" i="25" s="1"/>
  <c r="X2" i="25" s="1"/>
  <c r="Y2" i="25" s="1"/>
  <c r="Z2" i="25" s="1"/>
  <c r="AA2" i="25" s="1"/>
  <c r="AB2" i="25" s="1"/>
  <c r="AC2" i="25" s="1"/>
  <c r="AD2" i="25" s="1"/>
  <c r="AE2" i="2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E2" i="26"/>
  <c r="F2" i="26" s="1"/>
  <c r="G2" i="26" s="1"/>
  <c r="H2" i="26" s="1"/>
  <c r="I2" i="26" s="1"/>
  <c r="J2" i="26" s="1"/>
  <c r="K2" i="26" s="1"/>
  <c r="L2" i="26" s="1"/>
  <c r="M2" i="26" s="1"/>
  <c r="N2" i="26" s="1"/>
  <c r="O2" i="26" s="1"/>
  <c r="P2" i="26" s="1"/>
  <c r="Q2" i="26" s="1"/>
  <c r="R2" i="26" s="1"/>
  <c r="S2" i="26" s="1"/>
  <c r="T2" i="26" s="1"/>
  <c r="U2" i="26" s="1"/>
  <c r="V2" i="26" s="1"/>
  <c r="W2" i="26" s="1"/>
  <c r="X2" i="26" s="1"/>
  <c r="Y2" i="26" s="1"/>
  <c r="Z2" i="26" s="1"/>
  <c r="AA2" i="26" s="1"/>
  <c r="AB2" i="26" s="1"/>
  <c r="AC2" i="26" s="1"/>
  <c r="AD2" i="26" s="1"/>
  <c r="AE2" i="26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E2" i="41"/>
  <c r="F2" i="41" s="1"/>
  <c r="G2" i="41" s="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Z1" i="45" l="1"/>
  <c r="Y44" i="45"/>
  <c r="Y45" i="45" s="1"/>
  <c r="X44" i="42"/>
  <c r="X45" i="42" s="1"/>
  <c r="Y1" i="42"/>
  <c r="W2" i="39"/>
  <c r="X2" i="39" s="1"/>
  <c r="Y2" i="39" s="1"/>
  <c r="Z2" i="39" s="1"/>
  <c r="AA2" i="39" s="1"/>
  <c r="AB2" i="39" s="1"/>
  <c r="AC2" i="39" s="1"/>
  <c r="AD2" i="39" s="1"/>
  <c r="AE2" i="39" s="1"/>
  <c r="AD3" i="41"/>
  <c r="AF11" i="41"/>
  <c r="AE3" i="41"/>
  <c r="AI6" i="41"/>
  <c r="AI9" i="41"/>
  <c r="AF10" i="41"/>
  <c r="AI10" i="41"/>
  <c r="AH10" i="41"/>
  <c r="AI8" i="41"/>
  <c r="AH11" i="41"/>
  <c r="AI11" i="41"/>
  <c r="AI12" i="41"/>
  <c r="AH13" i="41"/>
  <c r="AF5" i="41"/>
  <c r="AH14" i="41"/>
  <c r="AF19" i="41"/>
  <c r="AI14" i="41"/>
  <c r="AH16" i="41"/>
  <c r="AI17" i="41"/>
  <c r="AH17" i="41"/>
  <c r="AI18" i="41"/>
  <c r="AH18" i="41"/>
  <c r="AH19" i="41"/>
  <c r="AF15" i="41"/>
  <c r="AH22" i="41"/>
  <c r="AI23" i="41"/>
  <c r="AH23" i="41"/>
  <c r="AI20" i="41"/>
  <c r="AH20" i="41"/>
  <c r="AF31" i="41"/>
  <c r="AH21" i="41"/>
  <c r="AF22" i="41"/>
  <c r="AF14" i="41"/>
  <c r="AH25" i="41"/>
  <c r="AF24" i="41"/>
  <c r="AH26" i="41"/>
  <c r="AF25" i="41"/>
  <c r="AI27" i="41"/>
  <c r="AF20" i="41"/>
  <c r="AI29" i="41"/>
  <c r="AH29" i="41"/>
  <c r="AF36" i="41"/>
  <c r="AH30" i="41"/>
  <c r="AF26" i="41"/>
  <c r="AI31" i="41"/>
  <c r="AI32" i="41"/>
  <c r="AF29" i="41"/>
  <c r="AI33" i="41"/>
  <c r="AF35" i="41"/>
  <c r="AI35" i="41"/>
  <c r="AF32" i="41"/>
  <c r="AF4" i="41"/>
  <c r="AB37" i="41"/>
  <c r="AF7" i="41"/>
  <c r="AF8" i="41"/>
  <c r="AF21" i="41"/>
  <c r="AI13" i="41"/>
  <c r="AH15" i="41"/>
  <c r="AF28" i="41"/>
  <c r="AI19" i="41"/>
  <c r="AF27" i="41"/>
  <c r="AI21" i="41"/>
  <c r="AI26" i="41"/>
  <c r="AH27" i="41"/>
  <c r="AI30" i="41"/>
  <c r="AH31" i="41"/>
  <c r="AH34" i="41"/>
  <c r="AI36" i="41"/>
  <c r="AF6" i="39"/>
  <c r="AC37" i="39"/>
  <c r="AF9" i="39"/>
  <c r="AA3" i="39"/>
  <c r="AI7" i="39"/>
  <c r="AF24" i="39"/>
  <c r="AF7" i="39"/>
  <c r="AF32" i="39"/>
  <c r="AI11" i="39"/>
  <c r="AI12" i="39"/>
  <c r="AH16" i="39"/>
  <c r="AI16" i="39"/>
  <c r="AI17" i="39"/>
  <c r="AF26" i="39"/>
  <c r="AF10" i="39"/>
  <c r="AI19" i="39"/>
  <c r="AH19" i="39"/>
  <c r="AI20" i="39"/>
  <c r="AF30" i="39"/>
  <c r="AF25" i="39"/>
  <c r="AH21" i="39"/>
  <c r="AF18" i="39"/>
  <c r="AF23" i="39"/>
  <c r="AH26" i="39"/>
  <c r="AI27" i="39"/>
  <c r="AH27" i="39"/>
  <c r="AH28" i="39"/>
  <c r="AH29" i="39"/>
  <c r="AF36" i="39"/>
  <c r="AH31" i="39"/>
  <c r="AH32" i="39"/>
  <c r="AF33" i="39"/>
  <c r="AH34" i="39"/>
  <c r="AI35" i="39"/>
  <c r="AH35" i="39"/>
  <c r="AH36" i="39"/>
  <c r="AH7" i="39"/>
  <c r="AF19" i="39"/>
  <c r="AF5" i="39"/>
  <c r="AF11" i="39"/>
  <c r="AF16" i="39"/>
  <c r="AI21" i="39"/>
  <c r="AH25" i="39"/>
  <c r="AF34" i="39"/>
  <c r="AI31" i="39"/>
  <c r="AH33" i="39"/>
  <c r="AF35" i="39"/>
  <c r="AH17" i="39"/>
  <c r="AI36" i="39"/>
  <c r="B44" i="41"/>
  <c r="B45" i="41" s="1"/>
  <c r="Z37" i="41"/>
  <c r="Y37" i="41"/>
  <c r="X37" i="41"/>
  <c r="W37" i="41"/>
  <c r="V37" i="41"/>
  <c r="U37" i="41"/>
  <c r="T37" i="41"/>
  <c r="S37" i="41"/>
  <c r="R37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AF23" i="41"/>
  <c r="AF33" i="41"/>
  <c r="AI25" i="41"/>
  <c r="AI22" i="41"/>
  <c r="AI15" i="41"/>
  <c r="AH8" i="41"/>
  <c r="AI5" i="41"/>
  <c r="A5" i="4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Z3" i="41"/>
  <c r="Y3" i="41"/>
  <c r="X3" i="41"/>
  <c r="W3" i="41"/>
  <c r="V3" i="41"/>
  <c r="U3" i="41"/>
  <c r="T3" i="41"/>
  <c r="S3" i="41"/>
  <c r="R3" i="41"/>
  <c r="Q3" i="41"/>
  <c r="P3" i="41"/>
  <c r="O3" i="41"/>
  <c r="N3" i="41"/>
  <c r="M3" i="41"/>
  <c r="L3" i="41"/>
  <c r="K3" i="41"/>
  <c r="J3" i="41"/>
  <c r="I3" i="41"/>
  <c r="H3" i="41"/>
  <c r="G3" i="41"/>
  <c r="F3" i="41"/>
  <c r="E3" i="41"/>
  <c r="D3" i="41"/>
  <c r="C3" i="41"/>
  <c r="D1" i="41"/>
  <c r="E1" i="41" s="1"/>
  <c r="B44" i="39"/>
  <c r="B45" i="39" s="1"/>
  <c r="AA37" i="39"/>
  <c r="Z37" i="39"/>
  <c r="Y37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AH30" i="39"/>
  <c r="AF20" i="39"/>
  <c r="AF22" i="39"/>
  <c r="A5" i="39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Z3" i="39"/>
  <c r="Y3" i="39"/>
  <c r="X3" i="39"/>
  <c r="W3" i="39"/>
  <c r="U3" i="39"/>
  <c r="T3" i="39"/>
  <c r="S3" i="39"/>
  <c r="R3" i="39"/>
  <c r="Q3" i="39"/>
  <c r="P3" i="39"/>
  <c r="O3" i="39"/>
  <c r="N3" i="39"/>
  <c r="M3" i="39"/>
  <c r="L3" i="39"/>
  <c r="K3" i="39"/>
  <c r="J3" i="39"/>
  <c r="I3" i="39"/>
  <c r="H3" i="39"/>
  <c r="G3" i="39"/>
  <c r="F3" i="39"/>
  <c r="E3" i="39"/>
  <c r="D3" i="39"/>
  <c r="C3" i="39"/>
  <c r="D1" i="39"/>
  <c r="E1" i="39" s="1"/>
  <c r="AA1" i="45" l="1"/>
  <c r="Z44" i="45"/>
  <c r="Z45" i="45" s="1"/>
  <c r="Z1" i="42"/>
  <c r="Y44" i="42"/>
  <c r="Y45" i="42" s="1"/>
  <c r="AK13" i="41"/>
  <c r="AK31" i="41"/>
  <c r="AI16" i="41"/>
  <c r="AK16" i="41" s="1"/>
  <c r="AF18" i="41"/>
  <c r="AF34" i="41"/>
  <c r="AH5" i="41"/>
  <c r="AK5" i="41" s="1"/>
  <c r="AI7" i="41"/>
  <c r="AF9" i="41"/>
  <c r="AH28" i="41"/>
  <c r="AH33" i="41"/>
  <c r="AK33" i="41" s="1"/>
  <c r="AH24" i="41"/>
  <c r="AI34" i="41"/>
  <c r="AK34" i="41" s="1"/>
  <c r="AK15" i="41"/>
  <c r="AK23" i="41"/>
  <c r="AK14" i="41"/>
  <c r="AK29" i="41"/>
  <c r="AA37" i="41"/>
  <c r="AK20" i="41"/>
  <c r="AK22" i="41"/>
  <c r="AK30" i="41"/>
  <c r="AK21" i="41"/>
  <c r="AF6" i="41"/>
  <c r="AJ5" i="41" s="1"/>
  <c r="AF13" i="41"/>
  <c r="AI24" i="41"/>
  <c r="AI28" i="41"/>
  <c r="AH32" i="41"/>
  <c r="AK32" i="41" s="1"/>
  <c r="AH36" i="41"/>
  <c r="AK36" i="41" s="1"/>
  <c r="AD37" i="41"/>
  <c r="AA3" i="41"/>
  <c r="AC37" i="41"/>
  <c r="AB3" i="41"/>
  <c r="AH6" i="41"/>
  <c r="AK6" i="41" s="1"/>
  <c r="AH9" i="41"/>
  <c r="AK9" i="41" s="1"/>
  <c r="AF12" i="41"/>
  <c r="AH12" i="41"/>
  <c r="AK12" i="41" s="1"/>
  <c r="AF16" i="41"/>
  <c r="AF17" i="41"/>
  <c r="AF30" i="41"/>
  <c r="AH35" i="41"/>
  <c r="AK35" i="41" s="1"/>
  <c r="AH7" i="41"/>
  <c r="AE37" i="41"/>
  <c r="AC3" i="41"/>
  <c r="AH4" i="41"/>
  <c r="AI4" i="41"/>
  <c r="AJ4" i="41" s="1"/>
  <c r="AK21" i="39"/>
  <c r="AK16" i="39"/>
  <c r="AF15" i="39"/>
  <c r="AH24" i="39"/>
  <c r="AF31" i="39"/>
  <c r="AB37" i="39"/>
  <c r="AI32" i="39"/>
  <c r="AK32" i="39" s="1"/>
  <c r="AH12" i="39"/>
  <c r="AK12" i="39" s="1"/>
  <c r="AI24" i="39"/>
  <c r="AF14" i="39"/>
  <c r="AI8" i="39"/>
  <c r="AI28" i="39"/>
  <c r="AK28" i="39" s="1"/>
  <c r="AH8" i="39"/>
  <c r="AF29" i="39"/>
  <c r="AF8" i="39"/>
  <c r="AD37" i="39"/>
  <c r="AB3" i="39"/>
  <c r="AH11" i="39"/>
  <c r="AK11" i="39" s="1"/>
  <c r="AF28" i="39"/>
  <c r="AF13" i="39"/>
  <c r="AF12" i="39"/>
  <c r="AH20" i="39"/>
  <c r="AK20" i="39" s="1"/>
  <c r="AE37" i="39"/>
  <c r="AH4" i="39"/>
  <c r="AD3" i="39"/>
  <c r="AF4" i="39"/>
  <c r="AI4" i="39"/>
  <c r="AK36" i="39"/>
  <c r="AK17" i="39"/>
  <c r="AE3" i="39"/>
  <c r="AF27" i="39"/>
  <c r="AF21" i="39"/>
  <c r="AF17" i="39"/>
  <c r="AI23" i="39"/>
  <c r="AI15" i="39"/>
  <c r="AI14" i="39"/>
  <c r="AI10" i="39"/>
  <c r="AI6" i="39"/>
  <c r="AC3" i="39"/>
  <c r="AI33" i="39"/>
  <c r="AI29" i="39"/>
  <c r="AK29" i="39" s="1"/>
  <c r="AI25" i="39"/>
  <c r="AI22" i="39"/>
  <c r="AI18" i="39"/>
  <c r="AI13" i="39"/>
  <c r="AI9" i="39"/>
  <c r="AI5" i="39"/>
  <c r="AH6" i="39"/>
  <c r="AK7" i="39"/>
  <c r="AH10" i="39"/>
  <c r="AH14" i="39"/>
  <c r="AH15" i="39"/>
  <c r="AH23" i="39"/>
  <c r="AI26" i="39"/>
  <c r="AI30" i="39"/>
  <c r="AK30" i="39" s="1"/>
  <c r="AI34" i="39"/>
  <c r="AK34" i="39" s="1"/>
  <c r="AH5" i="39"/>
  <c r="AH9" i="39"/>
  <c r="AH13" i="39"/>
  <c r="AH18" i="39"/>
  <c r="AH22" i="39"/>
  <c r="AK27" i="39"/>
  <c r="AK31" i="39"/>
  <c r="AK35" i="39"/>
  <c r="AK11" i="41"/>
  <c r="AK17" i="41"/>
  <c r="AK18" i="41"/>
  <c r="AK27" i="41"/>
  <c r="C44" i="41"/>
  <c r="C45" i="41" s="1"/>
  <c r="AK10" i="41"/>
  <c r="AK8" i="41"/>
  <c r="AK19" i="41"/>
  <c r="AK25" i="41"/>
  <c r="AK26" i="41"/>
  <c r="AK19" i="39"/>
  <c r="D44" i="39"/>
  <c r="D45" i="39" s="1"/>
  <c r="F1" i="41"/>
  <c r="G1" i="41" s="1"/>
  <c r="H1" i="41" s="1"/>
  <c r="I1" i="41" s="1"/>
  <c r="E44" i="41"/>
  <c r="E45" i="41" s="1"/>
  <c r="AJ36" i="41"/>
  <c r="D44" i="41"/>
  <c r="D45" i="41" s="1"/>
  <c r="F1" i="39"/>
  <c r="G1" i="39" s="1"/>
  <c r="E44" i="39"/>
  <c r="E45" i="39" s="1"/>
  <c r="C44" i="39"/>
  <c r="C45" i="39" s="1"/>
  <c r="C37" i="37"/>
  <c r="C37" i="35"/>
  <c r="C37" i="31"/>
  <c r="C37" i="26"/>
  <c r="C37" i="34"/>
  <c r="C37" i="22"/>
  <c r="C37" i="1"/>
  <c r="C37" i="38"/>
  <c r="AJ18" i="39" l="1"/>
  <c r="AJ23" i="41"/>
  <c r="AB1" i="45"/>
  <c r="AA44" i="45"/>
  <c r="AA45" i="45" s="1"/>
  <c r="AJ31" i="41"/>
  <c r="AJ21" i="41"/>
  <c r="AJ13" i="39"/>
  <c r="AJ32" i="41"/>
  <c r="AJ17" i="39"/>
  <c r="AJ16" i="39"/>
  <c r="AJ19" i="39"/>
  <c r="AJ35" i="41"/>
  <c r="AJ11" i="39"/>
  <c r="F44" i="39"/>
  <c r="F45" i="39" s="1"/>
  <c r="AJ35" i="39"/>
  <c r="AJ30" i="41"/>
  <c r="AJ29" i="41"/>
  <c r="AJ10" i="39"/>
  <c r="AJ10" i="41"/>
  <c r="AJ6" i="41"/>
  <c r="AJ27" i="39"/>
  <c r="AJ20" i="39"/>
  <c r="AK9" i="39"/>
  <c r="AJ21" i="39"/>
  <c r="AJ22" i="41"/>
  <c r="AJ36" i="39"/>
  <c r="AJ25" i="41"/>
  <c r="AJ26" i="39"/>
  <c r="AJ8" i="39"/>
  <c r="AJ19" i="41"/>
  <c r="AJ9" i="39"/>
  <c r="AJ31" i="39"/>
  <c r="AJ33" i="39"/>
  <c r="AJ25" i="39"/>
  <c r="AA1" i="42"/>
  <c r="Z44" i="42"/>
  <c r="Z45" i="42" s="1"/>
  <c r="AJ28" i="39"/>
  <c r="AJ18" i="41"/>
  <c r="AJ26" i="41"/>
  <c r="AJ17" i="41"/>
  <c r="AJ24" i="41"/>
  <c r="AJ8" i="41"/>
  <c r="AJ14" i="39"/>
  <c r="AJ24" i="39"/>
  <c r="AJ22" i="39"/>
  <c r="AJ6" i="39"/>
  <c r="AJ27" i="41"/>
  <c r="AJ15" i="41"/>
  <c r="AJ11" i="41"/>
  <c r="AJ9" i="41"/>
  <c r="AJ5" i="39"/>
  <c r="AJ14" i="41"/>
  <c r="AJ7" i="41"/>
  <c r="AJ12" i="41"/>
  <c r="AJ12" i="39"/>
  <c r="AJ15" i="39"/>
  <c r="AJ7" i="39"/>
  <c r="AK10" i="39"/>
  <c r="AJ13" i="41"/>
  <c r="AJ34" i="41"/>
  <c r="AK25" i="39"/>
  <c r="AJ30" i="39"/>
  <c r="AK33" i="39"/>
  <c r="AJ29" i="39"/>
  <c r="AJ20" i="41"/>
  <c r="AJ16" i="41"/>
  <c r="AK5" i="39"/>
  <c r="AJ23" i="39"/>
  <c r="AK6" i="39"/>
  <c r="AK8" i="39"/>
  <c r="AJ32" i="39"/>
  <c r="AJ33" i="41"/>
  <c r="AK7" i="41"/>
  <c r="AK28" i="41"/>
  <c r="AK24" i="41"/>
  <c r="AH3" i="41"/>
  <c r="AF3" i="41"/>
  <c r="AG10" i="41" s="1"/>
  <c r="AI3" i="41"/>
  <c r="AJ28" i="41"/>
  <c r="AK4" i="41"/>
  <c r="AK15" i="39"/>
  <c r="AK24" i="39"/>
  <c r="AK4" i="39"/>
  <c r="AK18" i="39"/>
  <c r="AJ34" i="39"/>
  <c r="AK13" i="39"/>
  <c r="AK14" i="39"/>
  <c r="AJ4" i="39"/>
  <c r="AI3" i="39"/>
  <c r="AK22" i="39"/>
  <c r="AH3" i="39"/>
  <c r="AF3" i="39"/>
  <c r="AG32" i="39" s="1"/>
  <c r="AK23" i="39"/>
  <c r="AK26" i="39"/>
  <c r="J1" i="41"/>
  <c r="I44" i="41"/>
  <c r="I45" i="41" s="1"/>
  <c r="H44" i="41"/>
  <c r="H45" i="41" s="1"/>
  <c r="F44" i="41"/>
  <c r="F45" i="41" s="1"/>
  <c r="G44" i="41"/>
  <c r="G45" i="41" s="1"/>
  <c r="G44" i="39"/>
  <c r="G45" i="39" s="1"/>
  <c r="H1" i="39"/>
  <c r="C3" i="38"/>
  <c r="C3" i="37"/>
  <c r="C3" i="35"/>
  <c r="C3" i="31"/>
  <c r="C3" i="26"/>
  <c r="D3" i="34"/>
  <c r="E3" i="34"/>
  <c r="F3" i="34"/>
  <c r="G3" i="34"/>
  <c r="H3" i="34"/>
  <c r="I3" i="34"/>
  <c r="J3" i="34"/>
  <c r="K3" i="34"/>
  <c r="L3" i="34"/>
  <c r="M3" i="34"/>
  <c r="N3" i="34"/>
  <c r="O3" i="34"/>
  <c r="P3" i="34"/>
  <c r="Q3" i="34"/>
  <c r="R3" i="34"/>
  <c r="S3" i="34"/>
  <c r="T3" i="34"/>
  <c r="U3" i="34"/>
  <c r="V3" i="34"/>
  <c r="W3" i="34"/>
  <c r="X3" i="34"/>
  <c r="Y3" i="34"/>
  <c r="Z3" i="34"/>
  <c r="AA3" i="34"/>
  <c r="AB3" i="34"/>
  <c r="AC3" i="34"/>
  <c r="AD3" i="34"/>
  <c r="AE3" i="34"/>
  <c r="C3" i="34"/>
  <c r="C3" i="22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C3" i="1"/>
  <c r="AC1" i="45" l="1"/>
  <c r="AB44" i="45"/>
  <c r="AB45" i="45" s="1"/>
  <c r="AB1" i="42"/>
  <c r="AA44" i="42"/>
  <c r="AA45" i="42" s="1"/>
  <c r="AG18" i="41"/>
  <c r="AG6" i="41"/>
  <c r="AG4" i="39"/>
  <c r="AJ3" i="39"/>
  <c r="AG19" i="39"/>
  <c r="AG16" i="39"/>
  <c r="AK3" i="41"/>
  <c r="AG27" i="41"/>
  <c r="AG4" i="41"/>
  <c r="AG31" i="41"/>
  <c r="AG32" i="41"/>
  <c r="AG29" i="41"/>
  <c r="AG19" i="41"/>
  <c r="AG9" i="41"/>
  <c r="AG23" i="41"/>
  <c r="AG25" i="41"/>
  <c r="AG24" i="41"/>
  <c r="AG7" i="41"/>
  <c r="AG20" i="41"/>
  <c r="AG35" i="41"/>
  <c r="AG17" i="41"/>
  <c r="AG12" i="41"/>
  <c r="AG22" i="41"/>
  <c r="AG8" i="41"/>
  <c r="AG26" i="41"/>
  <c r="AG5" i="41"/>
  <c r="AG34" i="41"/>
  <c r="AG21" i="41"/>
  <c r="AG11" i="41"/>
  <c r="AG28" i="41"/>
  <c r="AG16" i="41"/>
  <c r="AG14" i="41"/>
  <c r="AG30" i="41"/>
  <c r="AG15" i="41"/>
  <c r="AG33" i="41"/>
  <c r="AG13" i="41"/>
  <c r="AG36" i="41"/>
  <c r="AJ3" i="41"/>
  <c r="AG9" i="39"/>
  <c r="AG17" i="39"/>
  <c r="AG14" i="39"/>
  <c r="AG35" i="39"/>
  <c r="AK3" i="39"/>
  <c r="AG31" i="39"/>
  <c r="AG15" i="39"/>
  <c r="AG20" i="39"/>
  <c r="AG33" i="39"/>
  <c r="AG36" i="39"/>
  <c r="AG34" i="39"/>
  <c r="AG30" i="39"/>
  <c r="AG7" i="39"/>
  <c r="AG22" i="39"/>
  <c r="AG11" i="39"/>
  <c r="AG25" i="39"/>
  <c r="AG13" i="39"/>
  <c r="AG6" i="39"/>
  <c r="AG23" i="39"/>
  <c r="AG8" i="39"/>
  <c r="AG24" i="39"/>
  <c r="AG21" i="39"/>
  <c r="AG18" i="39"/>
  <c r="AG27" i="39"/>
  <c r="AG29" i="39"/>
  <c r="AG10" i="39"/>
  <c r="AG26" i="39"/>
  <c r="AG12" i="39"/>
  <c r="AG28" i="39"/>
  <c r="AG5" i="39"/>
  <c r="K1" i="41"/>
  <c r="J44" i="41"/>
  <c r="J45" i="41" s="1"/>
  <c r="I1" i="39"/>
  <c r="H44" i="39"/>
  <c r="H45" i="39" s="1"/>
  <c r="AD1" i="45" l="1"/>
  <c r="AC44" i="45"/>
  <c r="AC45" i="45" s="1"/>
  <c r="AC1" i="42"/>
  <c r="AB44" i="42"/>
  <c r="AB45" i="42" s="1"/>
  <c r="L1" i="41"/>
  <c r="K44" i="41"/>
  <c r="K45" i="41" s="1"/>
  <c r="J1" i="39"/>
  <c r="I44" i="39"/>
  <c r="I45" i="39" s="1"/>
  <c r="AF5" i="38"/>
  <c r="AI6" i="38"/>
  <c r="AI7" i="38"/>
  <c r="AH8" i="38"/>
  <c r="AH9" i="38"/>
  <c r="AF18" i="38"/>
  <c r="AI12" i="38"/>
  <c r="AH11" i="38"/>
  <c r="AI13" i="38"/>
  <c r="AI14" i="38"/>
  <c r="AI15" i="38"/>
  <c r="AH17" i="38"/>
  <c r="AF26" i="38"/>
  <c r="AH18" i="38"/>
  <c r="AI19" i="38"/>
  <c r="AH20" i="38"/>
  <c r="AF23" i="38"/>
  <c r="AI22" i="38"/>
  <c r="AI24" i="38"/>
  <c r="AH25" i="38"/>
  <c r="AI21" i="38"/>
  <c r="AI26" i="38"/>
  <c r="AI28" i="38"/>
  <c r="AH27" i="38"/>
  <c r="AF36" i="38"/>
  <c r="AI30" i="38"/>
  <c r="AI31" i="38"/>
  <c r="AH32" i="38"/>
  <c r="AF28" i="38"/>
  <c r="AH34" i="38"/>
  <c r="AI35" i="38"/>
  <c r="AH36" i="38"/>
  <c r="AH4" i="38"/>
  <c r="AI6" i="37"/>
  <c r="AI7" i="37"/>
  <c r="AI8" i="37"/>
  <c r="AI10" i="37"/>
  <c r="AI11" i="37"/>
  <c r="AI12" i="37"/>
  <c r="AI14" i="37"/>
  <c r="AI15" i="37"/>
  <c r="AI16" i="37"/>
  <c r="AI18" i="37"/>
  <c r="AI20" i="37"/>
  <c r="AI21" i="37"/>
  <c r="AI22" i="37"/>
  <c r="AI24" i="37"/>
  <c r="AI23" i="37"/>
  <c r="AI26" i="37"/>
  <c r="AI27" i="37"/>
  <c r="AI29" i="37"/>
  <c r="AI30" i="37"/>
  <c r="AI31" i="37"/>
  <c r="AI32" i="37"/>
  <c r="AI34" i="37"/>
  <c r="AI36" i="37"/>
  <c r="AI35" i="37"/>
  <c r="AI6" i="35"/>
  <c r="AH7" i="35"/>
  <c r="AI8" i="35"/>
  <c r="AI9" i="35"/>
  <c r="AF7" i="35"/>
  <c r="AI11" i="35"/>
  <c r="AI13" i="35"/>
  <c r="AI12" i="35"/>
  <c r="AI14" i="35"/>
  <c r="AI15" i="35"/>
  <c r="AI16" i="35"/>
  <c r="AI18" i="35"/>
  <c r="AF20" i="35"/>
  <c r="AF23" i="35"/>
  <c r="AI20" i="35"/>
  <c r="AI21" i="35"/>
  <c r="AH23" i="35"/>
  <c r="AF14" i="35"/>
  <c r="AI24" i="35"/>
  <c r="AF15" i="35"/>
  <c r="AI27" i="35"/>
  <c r="AI28" i="35"/>
  <c r="AI29" i="35"/>
  <c r="AI31" i="35"/>
  <c r="AF26" i="35"/>
  <c r="AI32" i="35"/>
  <c r="AI33" i="35"/>
  <c r="AH34" i="35"/>
  <c r="AH35" i="35"/>
  <c r="AI36" i="35"/>
  <c r="AI7" i="31"/>
  <c r="AI9" i="31"/>
  <c r="AI8" i="31"/>
  <c r="AI12" i="31"/>
  <c r="AI13" i="31"/>
  <c r="AI11" i="31"/>
  <c r="AI14" i="31"/>
  <c r="AI16" i="31"/>
  <c r="AI17" i="31"/>
  <c r="AI19" i="31"/>
  <c r="AI21" i="31"/>
  <c r="AI20" i="31"/>
  <c r="AI23" i="31"/>
  <c r="AI24" i="31"/>
  <c r="AI25" i="31"/>
  <c r="AI28" i="31"/>
  <c r="AI30" i="31"/>
  <c r="AI29" i="31"/>
  <c r="AI31" i="31"/>
  <c r="AI32" i="31"/>
  <c r="AI33" i="31"/>
  <c r="AI35" i="31"/>
  <c r="AI36" i="31"/>
  <c r="AH7" i="26"/>
  <c r="AI8" i="26"/>
  <c r="AH11" i="26"/>
  <c r="AI12" i="26"/>
  <c r="AH15" i="26"/>
  <c r="AI16" i="26"/>
  <c r="AH18" i="26"/>
  <c r="AI20" i="26"/>
  <c r="AH23" i="26"/>
  <c r="AI24" i="26"/>
  <c r="AH27" i="26"/>
  <c r="AI28" i="26"/>
  <c r="AH31" i="26"/>
  <c r="AI32" i="26"/>
  <c r="AH34" i="26"/>
  <c r="AI36" i="26"/>
  <c r="AH7" i="34"/>
  <c r="AH11" i="34"/>
  <c r="AH14" i="34"/>
  <c r="AH15" i="34"/>
  <c r="AH19" i="34"/>
  <c r="AH22" i="34"/>
  <c r="AH23" i="34"/>
  <c r="AH28" i="34"/>
  <c r="AH29" i="34"/>
  <c r="AH31" i="34"/>
  <c r="AH35" i="34"/>
  <c r="AH10" i="34"/>
  <c r="AH18" i="34"/>
  <c r="AH26" i="34"/>
  <c r="AH34" i="34"/>
  <c r="AI6" i="23"/>
  <c r="AI7" i="23"/>
  <c r="AH8" i="23"/>
  <c r="AI10" i="23"/>
  <c r="AI11" i="23"/>
  <c r="AH12" i="23"/>
  <c r="AI14" i="23"/>
  <c r="AI15" i="23"/>
  <c r="AH17" i="23"/>
  <c r="AI18" i="23"/>
  <c r="AI19" i="23"/>
  <c r="AH20" i="23"/>
  <c r="AI22" i="23"/>
  <c r="AI23" i="23"/>
  <c r="AH24" i="23"/>
  <c r="AI27" i="23"/>
  <c r="AI26" i="23"/>
  <c r="AH28" i="23"/>
  <c r="AI30" i="23"/>
  <c r="AI31" i="23"/>
  <c r="AH32" i="23"/>
  <c r="AI34" i="23"/>
  <c r="AI36" i="23"/>
  <c r="AH35" i="23"/>
  <c r="AI4" i="23"/>
  <c r="AH6" i="22"/>
  <c r="AH7" i="22"/>
  <c r="AH10" i="22"/>
  <c r="AI11" i="22"/>
  <c r="AH14" i="22"/>
  <c r="AI15" i="22"/>
  <c r="AH18" i="22"/>
  <c r="AH19" i="22"/>
  <c r="AH22" i="22"/>
  <c r="AI23" i="22"/>
  <c r="AH26" i="22"/>
  <c r="AI27" i="22"/>
  <c r="AH29" i="22"/>
  <c r="AH31" i="22"/>
  <c r="AH34" i="22"/>
  <c r="AI35" i="22"/>
  <c r="AF8" i="1"/>
  <c r="AF6" i="1"/>
  <c r="AF12" i="1"/>
  <c r="AF11" i="1"/>
  <c r="AF13" i="1"/>
  <c r="AF15" i="1"/>
  <c r="AF16" i="1"/>
  <c r="AF21" i="1"/>
  <c r="AF19" i="1"/>
  <c r="AF20" i="1"/>
  <c r="AF32" i="1"/>
  <c r="AF26" i="1"/>
  <c r="AF27" i="1"/>
  <c r="AF28" i="1"/>
  <c r="AF34" i="1"/>
  <c r="AF35" i="1"/>
  <c r="AI4" i="22"/>
  <c r="AH4" i="26"/>
  <c r="AI5" i="22"/>
  <c r="AI6" i="22"/>
  <c r="AI8" i="22"/>
  <c r="AI9" i="22"/>
  <c r="AI10" i="22"/>
  <c r="AI12" i="22"/>
  <c r="AI13" i="22"/>
  <c r="AI14" i="22"/>
  <c r="AI16" i="22"/>
  <c r="AI17" i="22"/>
  <c r="AI18" i="22"/>
  <c r="AI20" i="22"/>
  <c r="AI21" i="22"/>
  <c r="AI22" i="22"/>
  <c r="AI24" i="22"/>
  <c r="AI25" i="22"/>
  <c r="AI26" i="22"/>
  <c r="AI28" i="22"/>
  <c r="AI30" i="22"/>
  <c r="AI29" i="22"/>
  <c r="AI33" i="22"/>
  <c r="AI32" i="22"/>
  <c r="AI34" i="22"/>
  <c r="AI36" i="22"/>
  <c r="AI5" i="23"/>
  <c r="AI9" i="23"/>
  <c r="AI13" i="23"/>
  <c r="AI16" i="23"/>
  <c r="AI25" i="23"/>
  <c r="AI29" i="23"/>
  <c r="AI33" i="23"/>
  <c r="AI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8" i="34"/>
  <c r="AI27" i="34"/>
  <c r="AI30" i="34"/>
  <c r="AI29" i="34"/>
  <c r="AI31" i="34"/>
  <c r="AI32" i="34"/>
  <c r="AI33" i="34"/>
  <c r="AI34" i="34"/>
  <c r="AI35" i="34"/>
  <c r="AI36" i="34"/>
  <c r="AI4" i="26"/>
  <c r="AI5" i="26"/>
  <c r="AI6" i="26"/>
  <c r="AI7" i="26"/>
  <c r="AI9" i="26"/>
  <c r="AI10" i="26"/>
  <c r="AI11" i="26"/>
  <c r="AI13" i="26"/>
  <c r="AI14" i="26"/>
  <c r="AI15" i="26"/>
  <c r="AI17" i="26"/>
  <c r="AI19" i="26"/>
  <c r="AI18" i="26"/>
  <c r="AI21" i="26"/>
  <c r="AI22" i="26"/>
  <c r="AI23" i="26"/>
  <c r="AI25" i="26"/>
  <c r="AI26" i="26"/>
  <c r="AI27" i="26"/>
  <c r="AI29" i="26"/>
  <c r="AI30" i="26"/>
  <c r="AI31" i="26"/>
  <c r="AI33" i="26"/>
  <c r="AI35" i="26"/>
  <c r="AI34" i="26"/>
  <c r="AI4" i="31"/>
  <c r="AI6" i="31"/>
  <c r="AI10" i="31"/>
  <c r="AI15" i="31"/>
  <c r="AI18" i="31"/>
  <c r="AI22" i="31"/>
  <c r="AI27" i="31"/>
  <c r="AI26" i="31"/>
  <c r="AI34" i="31"/>
  <c r="AI7" i="35"/>
  <c r="AI26" i="35"/>
  <c r="AI4" i="37"/>
  <c r="AI5" i="37"/>
  <c r="AI9" i="37"/>
  <c r="AI13" i="37"/>
  <c r="AI17" i="37"/>
  <c r="AI19" i="37"/>
  <c r="AI25" i="37"/>
  <c r="AI28" i="37"/>
  <c r="AI33" i="37"/>
  <c r="AI9" i="38"/>
  <c r="AI18" i="38"/>
  <c r="AI23" i="38"/>
  <c r="AI4" i="1"/>
  <c r="AI5" i="1"/>
  <c r="AI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9" i="1"/>
  <c r="AI30" i="1"/>
  <c r="AI28" i="1"/>
  <c r="AI31" i="1"/>
  <c r="AI32" i="1"/>
  <c r="AI33" i="1"/>
  <c r="AI35" i="1"/>
  <c r="AI36" i="1"/>
  <c r="AH4" i="22"/>
  <c r="AH5" i="22"/>
  <c r="AH8" i="22"/>
  <c r="AH9" i="22"/>
  <c r="AH12" i="22"/>
  <c r="AH13" i="22"/>
  <c r="AH16" i="22"/>
  <c r="AH17" i="22"/>
  <c r="AH20" i="22"/>
  <c r="AH21" i="22"/>
  <c r="AH24" i="22"/>
  <c r="AH25" i="22"/>
  <c r="AH28" i="22"/>
  <c r="AH30" i="22"/>
  <c r="AH33" i="22"/>
  <c r="AH32" i="22"/>
  <c r="AH36" i="22"/>
  <c r="AH5" i="23"/>
  <c r="AH6" i="23"/>
  <c r="AH7" i="23"/>
  <c r="AH9" i="23"/>
  <c r="AH10" i="23"/>
  <c r="AH11" i="23"/>
  <c r="AH13" i="23"/>
  <c r="AH14" i="23"/>
  <c r="AH15" i="23"/>
  <c r="AH16" i="23"/>
  <c r="AH18" i="23"/>
  <c r="AH19" i="23"/>
  <c r="AH22" i="23"/>
  <c r="AH23" i="23"/>
  <c r="AH25" i="23"/>
  <c r="AH27" i="23"/>
  <c r="AH26" i="23"/>
  <c r="AH29" i="23"/>
  <c r="AH30" i="23"/>
  <c r="AH31" i="23"/>
  <c r="AH33" i="23"/>
  <c r="AH34" i="23"/>
  <c r="AH36" i="23"/>
  <c r="AH4" i="34"/>
  <c r="AH5" i="34"/>
  <c r="AH8" i="34"/>
  <c r="AH9" i="34"/>
  <c r="AH12" i="34"/>
  <c r="AH13" i="34"/>
  <c r="AH16" i="34"/>
  <c r="AH17" i="34"/>
  <c r="AH20" i="34"/>
  <c r="AH21" i="34"/>
  <c r="AH24" i="34"/>
  <c r="AH25" i="34"/>
  <c r="AH27" i="34"/>
  <c r="AH30" i="34"/>
  <c r="AH32" i="34"/>
  <c r="AH33" i="34"/>
  <c r="AH36" i="34"/>
  <c r="AH5" i="26"/>
  <c r="AH6" i="26"/>
  <c r="AH9" i="26"/>
  <c r="AH10" i="26"/>
  <c r="AH13" i="26"/>
  <c r="AH14" i="26"/>
  <c r="AH17" i="26"/>
  <c r="AH19" i="26"/>
  <c r="AH21" i="26"/>
  <c r="AH22" i="26"/>
  <c r="AH25" i="26"/>
  <c r="AH26" i="26"/>
  <c r="AH29" i="26"/>
  <c r="AH30" i="26"/>
  <c r="AH33" i="26"/>
  <c r="AH35" i="26"/>
  <c r="AH6" i="31"/>
  <c r="AH10" i="31"/>
  <c r="AH15" i="31"/>
  <c r="AH18" i="31"/>
  <c r="AH22" i="31"/>
  <c r="AH27" i="31"/>
  <c r="AH26" i="31"/>
  <c r="AH34" i="31"/>
  <c r="AH4" i="37"/>
  <c r="AH5" i="37"/>
  <c r="AH9" i="37"/>
  <c r="AH13" i="37"/>
  <c r="AH17" i="37"/>
  <c r="AH19" i="37"/>
  <c r="AH25" i="37"/>
  <c r="AH28" i="37"/>
  <c r="AH33" i="37"/>
  <c r="AH6" i="38"/>
  <c r="AH23" i="38"/>
  <c r="AH4" i="1"/>
  <c r="AH5" i="1"/>
  <c r="AH6" i="1"/>
  <c r="AH8" i="1"/>
  <c r="AH9" i="1"/>
  <c r="AH10" i="1"/>
  <c r="AH12" i="1"/>
  <c r="AH13" i="1"/>
  <c r="AH14" i="1"/>
  <c r="AH16" i="1"/>
  <c r="AH17" i="1"/>
  <c r="AH18" i="1"/>
  <c r="AH20" i="1"/>
  <c r="AH21" i="1"/>
  <c r="AH22" i="1"/>
  <c r="AH24" i="1"/>
  <c r="AH25" i="1"/>
  <c r="AH26" i="1"/>
  <c r="AH29" i="1"/>
  <c r="AH30" i="1"/>
  <c r="AH28" i="1"/>
  <c r="AH32" i="1"/>
  <c r="AH33" i="1"/>
  <c r="AH34" i="1"/>
  <c r="AH36" i="1"/>
  <c r="AF5" i="22"/>
  <c r="AF8" i="22"/>
  <c r="AF10" i="22"/>
  <c r="AF7" i="22"/>
  <c r="AF14" i="22"/>
  <c r="AF9" i="22"/>
  <c r="AF12" i="22"/>
  <c r="AF17" i="22"/>
  <c r="AF15" i="22"/>
  <c r="AF18" i="22"/>
  <c r="AF11" i="22"/>
  <c r="AF23" i="22"/>
  <c r="AF36" i="22"/>
  <c r="AF21" i="22"/>
  <c r="AF19" i="22"/>
  <c r="AF27" i="22"/>
  <c r="AF29" i="22"/>
  <c r="AF30" i="22"/>
  <c r="AF28" i="22"/>
  <c r="AF26" i="22"/>
  <c r="AF33" i="22"/>
  <c r="AF32" i="22"/>
  <c r="AF35" i="22"/>
  <c r="AF22" i="22"/>
  <c r="AF6" i="23"/>
  <c r="AF10" i="23"/>
  <c r="AF13" i="23"/>
  <c r="AF17" i="23"/>
  <c r="AF19" i="23"/>
  <c r="AF27" i="23"/>
  <c r="AF25" i="23"/>
  <c r="AF34" i="23"/>
  <c r="AF7" i="34"/>
  <c r="AF5" i="34"/>
  <c r="AF10" i="34"/>
  <c r="AF15" i="34"/>
  <c r="AF11" i="34"/>
  <c r="AF17" i="34"/>
  <c r="AF18" i="34"/>
  <c r="AF24" i="34"/>
  <c r="AF19" i="34"/>
  <c r="AF36" i="34"/>
  <c r="AF20" i="34"/>
  <c r="AF28" i="34"/>
  <c r="AF27" i="34"/>
  <c r="AF29" i="34"/>
  <c r="AF31" i="34"/>
  <c r="AF22" i="34"/>
  <c r="AF7" i="26"/>
  <c r="AF5" i="26"/>
  <c r="AF11" i="26"/>
  <c r="AF14" i="26"/>
  <c r="AF10" i="26"/>
  <c r="AF15" i="26"/>
  <c r="AF22" i="26"/>
  <c r="AF16" i="26"/>
  <c r="AF23" i="26"/>
  <c r="AF25" i="26"/>
  <c r="AF36" i="26"/>
  <c r="AF28" i="26"/>
  <c r="AF31" i="26"/>
  <c r="AF27" i="26"/>
  <c r="AF32" i="26"/>
  <c r="AF35" i="26"/>
  <c r="AF4" i="31"/>
  <c r="AF5" i="31"/>
  <c r="AF11" i="31"/>
  <c r="AF12" i="31"/>
  <c r="AF24" i="31"/>
  <c r="AF20" i="31"/>
  <c r="AF31" i="31"/>
  <c r="AF35" i="31"/>
  <c r="AF5" i="37"/>
  <c r="AF7" i="37"/>
  <c r="AF8" i="37"/>
  <c r="AF4" i="37"/>
  <c r="AF9" i="37"/>
  <c r="AF13" i="37"/>
  <c r="AF15" i="37"/>
  <c r="AF12" i="37"/>
  <c r="AF14" i="37"/>
  <c r="AF11" i="37"/>
  <c r="AF10" i="37"/>
  <c r="AF26" i="37"/>
  <c r="AF17" i="37"/>
  <c r="AF36" i="37"/>
  <c r="AF20" i="37"/>
  <c r="AF18" i="37"/>
  <c r="AF23" i="37"/>
  <c r="AF21" i="37"/>
  <c r="AF19" i="37"/>
  <c r="AF28" i="37"/>
  <c r="AF27" i="37"/>
  <c r="AF22" i="37"/>
  <c r="AF35" i="37"/>
  <c r="AF29" i="37"/>
  <c r="AF24" i="37"/>
  <c r="AF32" i="37"/>
  <c r="AF31" i="37"/>
  <c r="AF33" i="37"/>
  <c r="AF25" i="37"/>
  <c r="AF34" i="37"/>
  <c r="AF30" i="37"/>
  <c r="AF16" i="37"/>
  <c r="AF6" i="38"/>
  <c r="AF34" i="38"/>
  <c r="AF32" i="38"/>
  <c r="AF7" i="1"/>
  <c r="AF5" i="1"/>
  <c r="AF10" i="1"/>
  <c r="AF9" i="1"/>
  <c r="AF14" i="1"/>
  <c r="AF17" i="1"/>
  <c r="AF18" i="1"/>
  <c r="AF23" i="1"/>
  <c r="AF24" i="1"/>
  <c r="AF25" i="1"/>
  <c r="AF36" i="1"/>
  <c r="AF30" i="1"/>
  <c r="AF29" i="1"/>
  <c r="AF31" i="1"/>
  <c r="AF33" i="1"/>
  <c r="AF22" i="1"/>
  <c r="AF4" i="34"/>
  <c r="AF6" i="26"/>
  <c r="AF7" i="31"/>
  <c r="AF6" i="37"/>
  <c r="AF4" i="1"/>
  <c r="AE1" i="45" l="1"/>
  <c r="AD44" i="45"/>
  <c r="AD45" i="45" s="1"/>
  <c r="AD1" i="42"/>
  <c r="AC44" i="42"/>
  <c r="AC45" i="42" s="1"/>
  <c r="M1" i="41"/>
  <c r="L44" i="41"/>
  <c r="L45" i="41" s="1"/>
  <c r="K1" i="39"/>
  <c r="J44" i="39"/>
  <c r="J45" i="39" s="1"/>
  <c r="AF24" i="38"/>
  <c r="AF10" i="38"/>
  <c r="AH33" i="38"/>
  <c r="AH16" i="38"/>
  <c r="AH5" i="38"/>
  <c r="AI33" i="38"/>
  <c r="AI5" i="38"/>
  <c r="AH29" i="38"/>
  <c r="AH13" i="38"/>
  <c r="AI29" i="38"/>
  <c r="AI16" i="38"/>
  <c r="AH21" i="38"/>
  <c r="AF14" i="38"/>
  <c r="AH10" i="38"/>
  <c r="AI34" i="38"/>
  <c r="AI10" i="38"/>
  <c r="AF8" i="35"/>
  <c r="AH28" i="38"/>
  <c r="AI19" i="35"/>
  <c r="AH26" i="38"/>
  <c r="AF22" i="35"/>
  <c r="AH15" i="35"/>
  <c r="AF28" i="35"/>
  <c r="AF13" i="35"/>
  <c r="AH31" i="35"/>
  <c r="AH11" i="35"/>
  <c r="AF36" i="35"/>
  <c r="AF4" i="35"/>
  <c r="AH22" i="38"/>
  <c r="AH12" i="38"/>
  <c r="AH27" i="35"/>
  <c r="AI10" i="35"/>
  <c r="AF35" i="35"/>
  <c r="AI35" i="35"/>
  <c r="AI30" i="35"/>
  <c r="AI22" i="35"/>
  <c r="AF24" i="35"/>
  <c r="AF16" i="35"/>
  <c r="AH19" i="35"/>
  <c r="AI34" i="35"/>
  <c r="AI23" i="35"/>
  <c r="AI25" i="35"/>
  <c r="AI17" i="35"/>
  <c r="AH31" i="38"/>
  <c r="AH15" i="38"/>
  <c r="AH26" i="35"/>
  <c r="AH10" i="35"/>
  <c r="AF31" i="35"/>
  <c r="AH30" i="38"/>
  <c r="AH14" i="38"/>
  <c r="AF33" i="38"/>
  <c r="AF27" i="38"/>
  <c r="AF13" i="38"/>
  <c r="AF11" i="38"/>
  <c r="AH24" i="38"/>
  <c r="AH7" i="38"/>
  <c r="AH30" i="35"/>
  <c r="AH22" i="35"/>
  <c r="AH14" i="35"/>
  <c r="AH6" i="35"/>
  <c r="AH18" i="35"/>
  <c r="AH35" i="38"/>
  <c r="AH19" i="38"/>
  <c r="AF15" i="38"/>
  <c r="AF35" i="38"/>
  <c r="AF19" i="38"/>
  <c r="AF25" i="38"/>
  <c r="AF22" i="38"/>
  <c r="AF8" i="38"/>
  <c r="AF16" i="38"/>
  <c r="AF9" i="38"/>
  <c r="AI36" i="38"/>
  <c r="AI32" i="38"/>
  <c r="AI27" i="38"/>
  <c r="AI25" i="38"/>
  <c r="AI20" i="38"/>
  <c r="AI17" i="38"/>
  <c r="AI11" i="38"/>
  <c r="AI8" i="38"/>
  <c r="AF29" i="38"/>
  <c r="AF31" i="38"/>
  <c r="AF30" i="38"/>
  <c r="AF20" i="38"/>
  <c r="AF21" i="38"/>
  <c r="AF17" i="38"/>
  <c r="AF12" i="38"/>
  <c r="AF7" i="38"/>
  <c r="AI4" i="38"/>
  <c r="AF4" i="38"/>
  <c r="AH35" i="37"/>
  <c r="AH32" i="37"/>
  <c r="AH29" i="37"/>
  <c r="AH23" i="37"/>
  <c r="AH21" i="37"/>
  <c r="AH16" i="37"/>
  <c r="AH12" i="37"/>
  <c r="AH8" i="37"/>
  <c r="AH36" i="37"/>
  <c r="AH31" i="37"/>
  <c r="AH27" i="37"/>
  <c r="AH24" i="37"/>
  <c r="AH20" i="37"/>
  <c r="AH15" i="37"/>
  <c r="AH11" i="37"/>
  <c r="AH7" i="37"/>
  <c r="AH34" i="37"/>
  <c r="AH30" i="37"/>
  <c r="AH26" i="37"/>
  <c r="AH22" i="37"/>
  <c r="AH18" i="37"/>
  <c r="AH14" i="37"/>
  <c r="AH10" i="37"/>
  <c r="AH6" i="37"/>
  <c r="AF32" i="35"/>
  <c r="AF29" i="35"/>
  <c r="AF33" i="35"/>
  <c r="AF21" i="35"/>
  <c r="AF17" i="35"/>
  <c r="AF19" i="35"/>
  <c r="AF9" i="35"/>
  <c r="AF5" i="35"/>
  <c r="AH33" i="35"/>
  <c r="AH29" i="35"/>
  <c r="AH25" i="35"/>
  <c r="AH21" i="35"/>
  <c r="AH17" i="35"/>
  <c r="AH12" i="35"/>
  <c r="AH9" i="35"/>
  <c r="AH5" i="35"/>
  <c r="AI5" i="35"/>
  <c r="AF11" i="35"/>
  <c r="AF34" i="35"/>
  <c r="AF30" i="35"/>
  <c r="AF25" i="35"/>
  <c r="AF27" i="35"/>
  <c r="AF18" i="35"/>
  <c r="AF10" i="35"/>
  <c r="AF6" i="35"/>
  <c r="AH36" i="35"/>
  <c r="AH32" i="35"/>
  <c r="AH28" i="35"/>
  <c r="AH24" i="35"/>
  <c r="AH20" i="35"/>
  <c r="AH16" i="35"/>
  <c r="AH13" i="35"/>
  <c r="AH8" i="35"/>
  <c r="AF25" i="31"/>
  <c r="AF34" i="31"/>
  <c r="AF32" i="31"/>
  <c r="AF21" i="31"/>
  <c r="AF22" i="31"/>
  <c r="AF6" i="31"/>
  <c r="AF19" i="31"/>
  <c r="AF9" i="31"/>
  <c r="AH33" i="31"/>
  <c r="AH29" i="31"/>
  <c r="AH25" i="31"/>
  <c r="AH20" i="31"/>
  <c r="AH17" i="31"/>
  <c r="AH11" i="31"/>
  <c r="AH8" i="31"/>
  <c r="AH5" i="31"/>
  <c r="AI5" i="31"/>
  <c r="AF23" i="31"/>
  <c r="AF30" i="31"/>
  <c r="AF29" i="31"/>
  <c r="AF36" i="31"/>
  <c r="AF27" i="31"/>
  <c r="AF17" i="31"/>
  <c r="AF10" i="31"/>
  <c r="AF15" i="31"/>
  <c r="AH36" i="31"/>
  <c r="AH32" i="31"/>
  <c r="AH30" i="31"/>
  <c r="AH24" i="31"/>
  <c r="AH21" i="31"/>
  <c r="AH16" i="31"/>
  <c r="AH13" i="31"/>
  <c r="AH9" i="31"/>
  <c r="AF26" i="31"/>
  <c r="AF33" i="31"/>
  <c r="AF28" i="31"/>
  <c r="AF18" i="31"/>
  <c r="AF13" i="31"/>
  <c r="AF16" i="31"/>
  <c r="AF14" i="31"/>
  <c r="AF8" i="31"/>
  <c r="AH35" i="31"/>
  <c r="AH31" i="31"/>
  <c r="AH28" i="31"/>
  <c r="AH23" i="31"/>
  <c r="AH19" i="31"/>
  <c r="AH14" i="31"/>
  <c r="AH12" i="31"/>
  <c r="AH7" i="31"/>
  <c r="AF24" i="26"/>
  <c r="AF33" i="26"/>
  <c r="AF30" i="26"/>
  <c r="AF26" i="26"/>
  <c r="AF18" i="26"/>
  <c r="AF12" i="26"/>
  <c r="AF9" i="26"/>
  <c r="AF4" i="26"/>
  <c r="AH36" i="26"/>
  <c r="AH32" i="26"/>
  <c r="AH28" i="26"/>
  <c r="AH24" i="26"/>
  <c r="AH20" i="26"/>
  <c r="AH16" i="26"/>
  <c r="AH12" i="26"/>
  <c r="AH8" i="26"/>
  <c r="AF34" i="26"/>
  <c r="AF19" i="26"/>
  <c r="AF29" i="26"/>
  <c r="AF20" i="26"/>
  <c r="AF21" i="26"/>
  <c r="AF17" i="26"/>
  <c r="AF13" i="26"/>
  <c r="AF8" i="26"/>
  <c r="AF34" i="34"/>
  <c r="AF33" i="34"/>
  <c r="AF26" i="34"/>
  <c r="AF23" i="34"/>
  <c r="AF16" i="34"/>
  <c r="AF13" i="34"/>
  <c r="AF12" i="34"/>
  <c r="AF8" i="34"/>
  <c r="AH6" i="34"/>
  <c r="AF35" i="34"/>
  <c r="AF30" i="34"/>
  <c r="AF32" i="34"/>
  <c r="AF25" i="34"/>
  <c r="AF21" i="34"/>
  <c r="AF9" i="34"/>
  <c r="AF14" i="34"/>
  <c r="AF6" i="34"/>
  <c r="AF23" i="23"/>
  <c r="AF32" i="23"/>
  <c r="AF28" i="23"/>
  <c r="AF24" i="23"/>
  <c r="AF22" i="23"/>
  <c r="AF16" i="23"/>
  <c r="AF7" i="23"/>
  <c r="AF9" i="23"/>
  <c r="AI35" i="23"/>
  <c r="AI32" i="23"/>
  <c r="AI28" i="23"/>
  <c r="AI24" i="23"/>
  <c r="AI20" i="23"/>
  <c r="AI17" i="23"/>
  <c r="AI12" i="23"/>
  <c r="AI8" i="23"/>
  <c r="AF35" i="23"/>
  <c r="AF31" i="23"/>
  <c r="AF29" i="23"/>
  <c r="AF26" i="23"/>
  <c r="AF20" i="23"/>
  <c r="AF15" i="23"/>
  <c r="AF11" i="23"/>
  <c r="AF5" i="23"/>
  <c r="AF33" i="23"/>
  <c r="AF30" i="23"/>
  <c r="AF36" i="23"/>
  <c r="AF21" i="23"/>
  <c r="AF18" i="23"/>
  <c r="AF14" i="23"/>
  <c r="AF12" i="23"/>
  <c r="AF8" i="23"/>
  <c r="AH35" i="22"/>
  <c r="AH27" i="22"/>
  <c r="AH23" i="22"/>
  <c r="AH15" i="22"/>
  <c r="AH11" i="22"/>
  <c r="AF34" i="22"/>
  <c r="AF25" i="22"/>
  <c r="AF31" i="22"/>
  <c r="AF24" i="22"/>
  <c r="AF20" i="22"/>
  <c r="AF4" i="22"/>
  <c r="AF16" i="22"/>
  <c r="AF13" i="22"/>
  <c r="AI31" i="22"/>
  <c r="AI19" i="22"/>
  <c r="AI7" i="22"/>
  <c r="AI7" i="1"/>
  <c r="AH35" i="1"/>
  <c r="AH31" i="1"/>
  <c r="AH27" i="1"/>
  <c r="AH23" i="1"/>
  <c r="AH19" i="1"/>
  <c r="AH15" i="1"/>
  <c r="AH11" i="1"/>
  <c r="AH7" i="1"/>
  <c r="AI34" i="1"/>
  <c r="AI4" i="35"/>
  <c r="AH4" i="31"/>
  <c r="AF6" i="22"/>
  <c r="AF12" i="35"/>
  <c r="AF4" i="23"/>
  <c r="AH4" i="35"/>
  <c r="AH4" i="23"/>
  <c r="AF26" i="25"/>
  <c r="AH34" i="25"/>
  <c r="AI34" i="25"/>
  <c r="AF30" i="25"/>
  <c r="AH36" i="25"/>
  <c r="AI36" i="25"/>
  <c r="AF23" i="25"/>
  <c r="AH35" i="25"/>
  <c r="AI35" i="25"/>
  <c r="B44" i="25"/>
  <c r="C44" i="25" s="1"/>
  <c r="C45" i="25" s="1"/>
  <c r="AE44" i="45" l="1"/>
  <c r="AE45" i="45" s="1"/>
  <c r="AI44" i="45"/>
  <c r="AF44" i="45"/>
  <c r="AJ44" i="45"/>
  <c r="AH44" i="45"/>
  <c r="AK44" i="45"/>
  <c r="AE1" i="42"/>
  <c r="AD44" i="42"/>
  <c r="AD45" i="42" s="1"/>
  <c r="N1" i="41"/>
  <c r="M44" i="41"/>
  <c r="M45" i="41" s="1"/>
  <c r="K44" i="39"/>
  <c r="K45" i="39" s="1"/>
  <c r="L1" i="39"/>
  <c r="AK36" i="25"/>
  <c r="AK35" i="25"/>
  <c r="AK34" i="25"/>
  <c r="AE3" i="38"/>
  <c r="AE3" i="35"/>
  <c r="AJ43" i="45" l="1"/>
  <c r="AE43" i="45"/>
  <c r="AA43" i="45"/>
  <c r="W43" i="45"/>
  <c r="S43" i="45"/>
  <c r="O43" i="45"/>
  <c r="K43" i="45"/>
  <c r="G43" i="45"/>
  <c r="C43" i="45"/>
  <c r="AF43" i="45"/>
  <c r="Z43" i="45"/>
  <c r="U43" i="45"/>
  <c r="P43" i="45"/>
  <c r="J43" i="45"/>
  <c r="E43" i="45"/>
  <c r="AI43" i="45"/>
  <c r="AC43" i="45"/>
  <c r="X43" i="45"/>
  <c r="R43" i="45"/>
  <c r="M43" i="45"/>
  <c r="H43" i="45"/>
  <c r="AH43" i="45"/>
  <c r="AB43" i="45"/>
  <c r="V43" i="45"/>
  <c r="Q43" i="45"/>
  <c r="L43" i="45"/>
  <c r="F43" i="45"/>
  <c r="AK43" i="45"/>
  <c r="N43" i="45"/>
  <c r="AD43" i="45"/>
  <c r="I43" i="45"/>
  <c r="T43" i="45"/>
  <c r="Y43" i="45"/>
  <c r="D43" i="45"/>
  <c r="AH42" i="45"/>
  <c r="AC42" i="45"/>
  <c r="Y42" i="45"/>
  <c r="U42" i="45"/>
  <c r="Q42" i="45"/>
  <c r="M42" i="45"/>
  <c r="I42" i="45"/>
  <c r="E42" i="45"/>
  <c r="AI42" i="45"/>
  <c r="AB42" i="45"/>
  <c r="W42" i="45"/>
  <c r="R42" i="45"/>
  <c r="L42" i="45"/>
  <c r="G42" i="45"/>
  <c r="AK42" i="45"/>
  <c r="AE42" i="45"/>
  <c r="Z42" i="45"/>
  <c r="T42" i="45"/>
  <c r="O42" i="45"/>
  <c r="J42" i="45"/>
  <c r="D42" i="45"/>
  <c r="AJ42" i="45"/>
  <c r="AD42" i="45"/>
  <c r="X42" i="45"/>
  <c r="S42" i="45"/>
  <c r="N42" i="45"/>
  <c r="H42" i="45"/>
  <c r="C42" i="45"/>
  <c r="AA42" i="45"/>
  <c r="F42" i="45"/>
  <c r="V42" i="45"/>
  <c r="AF42" i="45"/>
  <c r="K42" i="45"/>
  <c r="P42" i="45"/>
  <c r="AE44" i="42"/>
  <c r="AE45" i="42" s="1"/>
  <c r="AF44" i="42"/>
  <c r="AI44" i="42"/>
  <c r="AK44" i="42"/>
  <c r="AJ44" i="42"/>
  <c r="AH44" i="42"/>
  <c r="O1" i="41"/>
  <c r="N44" i="41"/>
  <c r="N45" i="41" s="1"/>
  <c r="M1" i="39"/>
  <c r="L44" i="39"/>
  <c r="L45" i="39" s="1"/>
  <c r="AE3" i="37"/>
  <c r="AE3" i="31"/>
  <c r="AE3" i="26"/>
  <c r="AH43" i="42" l="1"/>
  <c r="AC43" i="42"/>
  <c r="Y43" i="42"/>
  <c r="U43" i="42"/>
  <c r="Q43" i="42"/>
  <c r="M43" i="42"/>
  <c r="I43" i="42"/>
  <c r="E43" i="42"/>
  <c r="AI43" i="42"/>
  <c r="AD43" i="42"/>
  <c r="Z43" i="42"/>
  <c r="V43" i="42"/>
  <c r="R43" i="42"/>
  <c r="N43" i="42"/>
  <c r="J43" i="42"/>
  <c r="F43" i="42"/>
  <c r="AE43" i="42"/>
  <c r="W43" i="42"/>
  <c r="O43" i="42"/>
  <c r="G43" i="42"/>
  <c r="AB43" i="42"/>
  <c r="L43" i="42"/>
  <c r="D43" i="42"/>
  <c r="AF43" i="42"/>
  <c r="X43" i="42"/>
  <c r="P43" i="42"/>
  <c r="H43" i="42"/>
  <c r="AK43" i="42"/>
  <c r="T43" i="42"/>
  <c r="AJ43" i="42"/>
  <c r="AA43" i="42"/>
  <c r="S43" i="42"/>
  <c r="K43" i="42"/>
  <c r="C43" i="42"/>
  <c r="AJ42" i="42"/>
  <c r="AE42" i="42"/>
  <c r="AA42" i="42"/>
  <c r="W42" i="42"/>
  <c r="S42" i="42"/>
  <c r="O42" i="42"/>
  <c r="K42" i="42"/>
  <c r="G42" i="42"/>
  <c r="C42" i="42"/>
  <c r="AK42" i="42"/>
  <c r="AF42" i="42"/>
  <c r="AB42" i="42"/>
  <c r="X42" i="42"/>
  <c r="T42" i="42"/>
  <c r="P42" i="42"/>
  <c r="L42" i="42"/>
  <c r="H42" i="42"/>
  <c r="D42" i="42"/>
  <c r="AH42" i="42"/>
  <c r="Y42" i="42"/>
  <c r="Q42" i="42"/>
  <c r="I42" i="42"/>
  <c r="V42" i="42"/>
  <c r="F42" i="42"/>
  <c r="AI42" i="42"/>
  <c r="Z42" i="42"/>
  <c r="R42" i="42"/>
  <c r="J42" i="42"/>
  <c r="AD42" i="42"/>
  <c r="N42" i="42"/>
  <c r="AC42" i="42"/>
  <c r="U42" i="42"/>
  <c r="M42" i="42"/>
  <c r="E42" i="42"/>
  <c r="P1" i="41"/>
  <c r="O44" i="41"/>
  <c r="O45" i="41" s="1"/>
  <c r="N1" i="39"/>
  <c r="M44" i="39"/>
  <c r="M45" i="39" s="1"/>
  <c r="AD37" i="38"/>
  <c r="AC37" i="38"/>
  <c r="AB37" i="38"/>
  <c r="AA37" i="38"/>
  <c r="Z37" i="38"/>
  <c r="Y37" i="38"/>
  <c r="X37" i="38"/>
  <c r="W37" i="38"/>
  <c r="V37" i="38"/>
  <c r="U37" i="38"/>
  <c r="T37" i="38"/>
  <c r="S37" i="38"/>
  <c r="R37" i="38"/>
  <c r="Q37" i="38"/>
  <c r="P37" i="38"/>
  <c r="O37" i="38"/>
  <c r="N37" i="38"/>
  <c r="M37" i="38"/>
  <c r="L37" i="38"/>
  <c r="K37" i="38"/>
  <c r="J37" i="38"/>
  <c r="I37" i="38"/>
  <c r="H37" i="38"/>
  <c r="G37" i="38"/>
  <c r="F37" i="38"/>
  <c r="E37" i="38"/>
  <c r="D37" i="38"/>
  <c r="AD3" i="38"/>
  <c r="AC3" i="38"/>
  <c r="AB3" i="38"/>
  <c r="AA3" i="38"/>
  <c r="Z3" i="38"/>
  <c r="Y3" i="38"/>
  <c r="X3" i="38"/>
  <c r="W3" i="38"/>
  <c r="V3" i="38"/>
  <c r="U3" i="38"/>
  <c r="T3" i="38"/>
  <c r="S3" i="38"/>
  <c r="R3" i="38"/>
  <c r="Q3" i="38"/>
  <c r="P3" i="38"/>
  <c r="O3" i="38"/>
  <c r="N3" i="38"/>
  <c r="M3" i="38"/>
  <c r="L3" i="38"/>
  <c r="K3" i="38"/>
  <c r="J3" i="38"/>
  <c r="I3" i="38"/>
  <c r="H3" i="38"/>
  <c r="G3" i="38"/>
  <c r="F3" i="38"/>
  <c r="E3" i="38"/>
  <c r="D3" i="38"/>
  <c r="Q1" i="41" l="1"/>
  <c r="P44" i="41"/>
  <c r="P45" i="41" s="1"/>
  <c r="O1" i="39"/>
  <c r="N44" i="39"/>
  <c r="N45" i="39" s="1"/>
  <c r="AI3" i="38"/>
  <c r="AH3" i="38"/>
  <c r="B44" i="38"/>
  <c r="C44" i="38" s="1"/>
  <c r="C45" i="38" s="1"/>
  <c r="AE37" i="38"/>
  <c r="A5" i="38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D1" i="38"/>
  <c r="E1" i="38" s="1"/>
  <c r="F1" i="38" s="1"/>
  <c r="G1" i="38" s="1"/>
  <c r="H1" i="38" s="1"/>
  <c r="I1" i="38" s="1"/>
  <c r="J1" i="38" s="1"/>
  <c r="K1" i="38" s="1"/>
  <c r="L1" i="38" s="1"/>
  <c r="M1" i="38" s="1"/>
  <c r="N1" i="38" s="1"/>
  <c r="O1" i="38" s="1"/>
  <c r="P1" i="38" s="1"/>
  <c r="Q1" i="38" s="1"/>
  <c r="R1" i="38" s="1"/>
  <c r="S1" i="38" s="1"/>
  <c r="T1" i="38" s="1"/>
  <c r="U1" i="38" s="1"/>
  <c r="V1" i="38" s="1"/>
  <c r="W1" i="38" s="1"/>
  <c r="X1" i="38" s="1"/>
  <c r="Y1" i="38" s="1"/>
  <c r="Z1" i="38" s="1"/>
  <c r="AA1" i="38" s="1"/>
  <c r="AB1" i="38" s="1"/>
  <c r="AC1" i="38" s="1"/>
  <c r="AD1" i="38" s="1"/>
  <c r="AE1" i="38" s="1"/>
  <c r="R1" i="41" l="1"/>
  <c r="Q44" i="41"/>
  <c r="Q45" i="41" s="1"/>
  <c r="P1" i="39"/>
  <c r="O44" i="39"/>
  <c r="O45" i="39" s="1"/>
  <c r="B45" i="38"/>
  <c r="D44" i="38"/>
  <c r="D45" i="38" s="1"/>
  <c r="AK12" i="38"/>
  <c r="AK15" i="38"/>
  <c r="AK19" i="38"/>
  <c r="AK28" i="38"/>
  <c r="AK31" i="38"/>
  <c r="AK23" i="38"/>
  <c r="AK21" i="38"/>
  <c r="AJ32" i="38"/>
  <c r="AK34" i="38"/>
  <c r="AJ36" i="38"/>
  <c r="AJ15" i="38"/>
  <c r="AJ19" i="38"/>
  <c r="AJ31" i="38"/>
  <c r="AJ10" i="38"/>
  <c r="AJ14" i="38"/>
  <c r="AJ23" i="38"/>
  <c r="AK24" i="38"/>
  <c r="AK11" i="38"/>
  <c r="AK17" i="38"/>
  <c r="AK20" i="38"/>
  <c r="AK27" i="38"/>
  <c r="AK32" i="38"/>
  <c r="AK36" i="38"/>
  <c r="AK4" i="38"/>
  <c r="AK5" i="38"/>
  <c r="AK9" i="38"/>
  <c r="AK16" i="38"/>
  <c r="AK22" i="38"/>
  <c r="AJ21" i="38"/>
  <c r="AK26" i="38"/>
  <c r="AK30" i="38"/>
  <c r="AJ4" i="38"/>
  <c r="AJ5" i="38"/>
  <c r="AK6" i="38"/>
  <c r="AK7" i="38"/>
  <c r="AJ9" i="38"/>
  <c r="AK10" i="38"/>
  <c r="AK14" i="38"/>
  <c r="AJ26" i="38"/>
  <c r="AJ30" i="38"/>
  <c r="E44" i="38"/>
  <c r="E45" i="38" s="1"/>
  <c r="AJ7" i="38"/>
  <c r="AJ8" i="38"/>
  <c r="AJ13" i="38"/>
  <c r="AJ18" i="38"/>
  <c r="AJ24" i="38"/>
  <c r="AJ34" i="38"/>
  <c r="AJ6" i="38"/>
  <c r="AK8" i="38"/>
  <c r="AJ12" i="38"/>
  <c r="AK13" i="38"/>
  <c r="AJ16" i="38"/>
  <c r="AK18" i="38"/>
  <c r="AJ22" i="38"/>
  <c r="AK25" i="38"/>
  <c r="AJ28" i="38"/>
  <c r="AK29" i="38"/>
  <c r="AK33" i="38"/>
  <c r="AK35" i="38"/>
  <c r="H44" i="38"/>
  <c r="H45" i="38" s="1"/>
  <c r="AF3" i="38"/>
  <c r="AG15" i="38" s="1"/>
  <c r="AJ29" i="38"/>
  <c r="AJ33" i="38"/>
  <c r="AJ35" i="38"/>
  <c r="AJ11" i="38"/>
  <c r="AJ17" i="38"/>
  <c r="AJ20" i="38"/>
  <c r="AJ25" i="38"/>
  <c r="AJ27" i="38"/>
  <c r="S1" i="41" l="1"/>
  <c r="R44" i="41"/>
  <c r="R45" i="41" s="1"/>
  <c r="Q1" i="39"/>
  <c r="P44" i="39"/>
  <c r="P45" i="39" s="1"/>
  <c r="AG32" i="38"/>
  <c r="AG8" i="38"/>
  <c r="AG23" i="38"/>
  <c r="AG5" i="38"/>
  <c r="AG26" i="38"/>
  <c r="AG10" i="38"/>
  <c r="AG28" i="38"/>
  <c r="AG12" i="38"/>
  <c r="AG27" i="38"/>
  <c r="AG20" i="38"/>
  <c r="AG33" i="38"/>
  <c r="AG16" i="38"/>
  <c r="AG4" i="38"/>
  <c r="AG22" i="38"/>
  <c r="AG6" i="38"/>
  <c r="AG24" i="38"/>
  <c r="AG7" i="38"/>
  <c r="AG17" i="38"/>
  <c r="AG29" i="38"/>
  <c r="AG13" i="38"/>
  <c r="AG34" i="38"/>
  <c r="AG18" i="38"/>
  <c r="AG35" i="38"/>
  <c r="AG19" i="38"/>
  <c r="AG36" i="38"/>
  <c r="AG25" i="38"/>
  <c r="AG11" i="38"/>
  <c r="AG21" i="38"/>
  <c r="AG9" i="38"/>
  <c r="AG30" i="38"/>
  <c r="AG14" i="38"/>
  <c r="AG31" i="38"/>
  <c r="I44" i="38"/>
  <c r="I45" i="38" s="1"/>
  <c r="AK3" i="38"/>
  <c r="F44" i="38"/>
  <c r="F45" i="38" s="1"/>
  <c r="AJ3" i="38"/>
  <c r="G44" i="38"/>
  <c r="G45" i="38" s="1"/>
  <c r="T1" i="41" l="1"/>
  <c r="S44" i="41"/>
  <c r="S45" i="41" s="1"/>
  <c r="R1" i="39"/>
  <c r="Q44" i="39"/>
  <c r="Q45" i="39" s="1"/>
  <c r="J44" i="38"/>
  <c r="J45" i="38" s="1"/>
  <c r="U1" i="41" l="1"/>
  <c r="T44" i="41"/>
  <c r="T45" i="41" s="1"/>
  <c r="S1" i="39"/>
  <c r="R44" i="39"/>
  <c r="R45" i="39" s="1"/>
  <c r="K44" i="38"/>
  <c r="K45" i="38" s="1"/>
  <c r="V1" i="41" l="1"/>
  <c r="U44" i="41"/>
  <c r="U45" i="41" s="1"/>
  <c r="T1" i="39"/>
  <c r="S44" i="39"/>
  <c r="S45" i="39" s="1"/>
  <c r="L44" i="38"/>
  <c r="L45" i="38" s="1"/>
  <c r="AJ32" i="31"/>
  <c r="AJ8" i="26"/>
  <c r="AJ12" i="37"/>
  <c r="AK27" i="31"/>
  <c r="AK22" i="31"/>
  <c r="AK30" i="26"/>
  <c r="AJ25" i="37"/>
  <c r="AK28" i="37"/>
  <c r="AJ16" i="35"/>
  <c r="AK16" i="31"/>
  <c r="AK4" i="34"/>
  <c r="AK29" i="37"/>
  <c r="AK17" i="37"/>
  <c r="AK13" i="37"/>
  <c r="AJ23" i="35"/>
  <c r="AJ7" i="35"/>
  <c r="AJ35" i="35"/>
  <c r="AJ36" i="31"/>
  <c r="AK35" i="31"/>
  <c r="AK31" i="31"/>
  <c r="AK19" i="31"/>
  <c r="AJ18" i="31"/>
  <c r="AJ14" i="31"/>
  <c r="AJ12" i="31"/>
  <c r="AJ7" i="31"/>
  <c r="AJ33" i="31"/>
  <c r="AJ25" i="31"/>
  <c r="AJ9" i="26"/>
  <c r="AJ7" i="26"/>
  <c r="AK29" i="26"/>
  <c r="AK9" i="26"/>
  <c r="AK11" i="26"/>
  <c r="AK35" i="22"/>
  <c r="AK31" i="22"/>
  <c r="AK27" i="22"/>
  <c r="AK23" i="22"/>
  <c r="AK19" i="22"/>
  <c r="AK15" i="22"/>
  <c r="AK11" i="22"/>
  <c r="AK7" i="22"/>
  <c r="AJ9" i="37"/>
  <c r="AK15" i="35"/>
  <c r="AK11" i="35"/>
  <c r="AK10" i="35"/>
  <c r="AJ27" i="26"/>
  <c r="AJ8" i="34"/>
  <c r="AJ29" i="1"/>
  <c r="AJ4" i="1"/>
  <c r="AJ4" i="37"/>
  <c r="AK12" i="37"/>
  <c r="AK26" i="37"/>
  <c r="AJ19" i="37"/>
  <c r="AK18" i="37"/>
  <c r="AK10" i="37"/>
  <c r="AJ6" i="37"/>
  <c r="AK5" i="37"/>
  <c r="AK24" i="35"/>
  <c r="AJ34" i="35"/>
  <c r="AJ26" i="35"/>
  <c r="AJ19" i="35"/>
  <c r="AK16" i="35"/>
  <c r="AK8" i="35"/>
  <c r="AK27" i="35"/>
  <c r="AK26" i="35"/>
  <c r="AJ10" i="35"/>
  <c r="AK4" i="35"/>
  <c r="AJ5" i="26"/>
  <c r="AK13" i="26"/>
  <c r="AJ25" i="26"/>
  <c r="AJ21" i="26"/>
  <c r="AK14" i="26"/>
  <c r="AJ13" i="26"/>
  <c r="AJ10" i="26"/>
  <c r="AJ28" i="26"/>
  <c r="AK27" i="26"/>
  <c r="AK15" i="26"/>
  <c r="AK5" i="26"/>
  <c r="AJ14" i="34"/>
  <c r="AJ7" i="34"/>
  <c r="AK6" i="34"/>
  <c r="AK33" i="1"/>
  <c r="AK30" i="1"/>
  <c r="AK25" i="1"/>
  <c r="AJ24" i="1"/>
  <c r="AK21" i="1"/>
  <c r="AK17" i="1"/>
  <c r="AK13" i="1"/>
  <c r="AJ33" i="1"/>
  <c r="AJ30" i="1"/>
  <c r="AJ25" i="1"/>
  <c r="AJ21" i="1"/>
  <c r="AJ17" i="1"/>
  <c r="AJ13" i="1"/>
  <c r="AK35" i="1"/>
  <c r="AK31" i="1"/>
  <c r="AK27" i="1"/>
  <c r="AK23" i="1"/>
  <c r="AK19" i="1"/>
  <c r="AK15" i="1"/>
  <c r="AK11" i="1"/>
  <c r="AK7" i="1"/>
  <c r="AJ5" i="37"/>
  <c r="AJ35" i="37"/>
  <c r="AJ29" i="37"/>
  <c r="AK19" i="37"/>
  <c r="AJ18" i="37"/>
  <c r="AK6" i="37"/>
  <c r="AK19" i="35"/>
  <c r="AJ4" i="35"/>
  <c r="AK35" i="35"/>
  <c r="AK32" i="31"/>
  <c r="AK21" i="31"/>
  <c r="AJ34" i="31"/>
  <c r="AK25" i="31"/>
  <c r="AJ8" i="31"/>
  <c r="AK4" i="31"/>
  <c r="AJ35" i="31"/>
  <c r="AJ31" i="31"/>
  <c r="AJ28" i="31"/>
  <c r="AJ23" i="31"/>
  <c r="AK18" i="31"/>
  <c r="AK10" i="31"/>
  <c r="AK8" i="31"/>
  <c r="AK6" i="31"/>
  <c r="AK32" i="26"/>
  <c r="AK22" i="26"/>
  <c r="AK21" i="26"/>
  <c r="AK17" i="26"/>
  <c r="AJ24" i="26"/>
  <c r="AK23" i="26"/>
  <c r="AJ18" i="26"/>
  <c r="AK19" i="26"/>
  <c r="AJ17" i="26"/>
  <c r="AK35" i="26"/>
  <c r="AJ29" i="26"/>
  <c r="AJ26" i="26"/>
  <c r="AJ20" i="26"/>
  <c r="AJ6" i="26"/>
  <c r="AJ4" i="26"/>
  <c r="AK16" i="34"/>
  <c r="AK33" i="34"/>
  <c r="AK30" i="34"/>
  <c r="AK25" i="34"/>
  <c r="AK21" i="34"/>
  <c r="AJ16" i="34"/>
  <c r="AK5" i="34"/>
  <c r="AK35" i="23"/>
  <c r="AK32" i="23"/>
  <c r="AK28" i="23"/>
  <c r="AK24" i="23"/>
  <c r="AK20" i="23"/>
  <c r="AK17" i="23"/>
  <c r="AK12" i="23"/>
  <c r="AK8" i="23"/>
  <c r="AK4" i="23"/>
  <c r="AJ36" i="1"/>
  <c r="AJ32" i="1"/>
  <c r="AJ20" i="1"/>
  <c r="AJ16" i="1"/>
  <c r="AJ12" i="1"/>
  <c r="AK34" i="1"/>
  <c r="AK28" i="1"/>
  <c r="AK26" i="1"/>
  <c r="AK22" i="1"/>
  <c r="AK18" i="1"/>
  <c r="AK14" i="1"/>
  <c r="AK10" i="1"/>
  <c r="AK6" i="1"/>
  <c r="AJ34" i="1"/>
  <c r="AJ28" i="1"/>
  <c r="AJ26" i="1"/>
  <c r="AJ22" i="1"/>
  <c r="AJ18" i="1"/>
  <c r="AJ14" i="1"/>
  <c r="AJ10" i="1"/>
  <c r="AJ6" i="1"/>
  <c r="AK36" i="1"/>
  <c r="AJ35" i="1"/>
  <c r="AK32" i="1"/>
  <c r="AJ31" i="1"/>
  <c r="AK29" i="1"/>
  <c r="AJ27" i="1"/>
  <c r="AK24" i="1"/>
  <c r="AJ23" i="1"/>
  <c r="AK20" i="1"/>
  <c r="AJ19" i="1"/>
  <c r="AK16" i="1"/>
  <c r="AJ15" i="1"/>
  <c r="AK12" i="1"/>
  <c r="AJ11" i="1"/>
  <c r="AJ7" i="1"/>
  <c r="AK8" i="1"/>
  <c r="AK33" i="22"/>
  <c r="AK12" i="22"/>
  <c r="AK8" i="22"/>
  <c r="AK4" i="22"/>
  <c r="AK33" i="23"/>
  <c r="AK25" i="23"/>
  <c r="AK16" i="23"/>
  <c r="AK9" i="23"/>
  <c r="AK34" i="34"/>
  <c r="AK26" i="34"/>
  <c r="AK22" i="34"/>
  <c r="AK18" i="34"/>
  <c r="AK18" i="26"/>
  <c r="AJ13" i="35"/>
  <c r="AK13" i="35"/>
  <c r="AJ14" i="37"/>
  <c r="AK14" i="37"/>
  <c r="AJ33" i="35"/>
  <c r="AK33" i="35"/>
  <c r="AJ22" i="37"/>
  <c r="AK22" i="37"/>
  <c r="AK36" i="22"/>
  <c r="AK24" i="22"/>
  <c r="AK29" i="23"/>
  <c r="AK13" i="23"/>
  <c r="AK5" i="23"/>
  <c r="AK29" i="34"/>
  <c r="AK12" i="34"/>
  <c r="AJ21" i="35"/>
  <c r="AK21" i="35"/>
  <c r="AJ24" i="37"/>
  <c r="AK24" i="37"/>
  <c r="AK9" i="1"/>
  <c r="AJ8" i="1"/>
  <c r="AK5" i="1"/>
  <c r="AK4" i="1"/>
  <c r="AK32" i="22"/>
  <c r="AK30" i="22"/>
  <c r="AK25" i="22"/>
  <c r="AK21" i="22"/>
  <c r="AK17" i="22"/>
  <c r="AK13" i="22"/>
  <c r="AK9" i="22"/>
  <c r="AK5" i="22"/>
  <c r="AK34" i="23"/>
  <c r="AK30" i="23"/>
  <c r="AK27" i="23"/>
  <c r="AK22" i="23"/>
  <c r="AK18" i="23"/>
  <c r="AK14" i="23"/>
  <c r="AK10" i="23"/>
  <c r="AK6" i="23"/>
  <c r="AK35" i="34"/>
  <c r="AK31" i="34"/>
  <c r="AK28" i="34"/>
  <c r="AK23" i="34"/>
  <c r="AK19" i="34"/>
  <c r="AK8" i="34"/>
  <c r="AJ35" i="26"/>
  <c r="AK33" i="26"/>
  <c r="AK26" i="26"/>
  <c r="AK25" i="26"/>
  <c r="AJ22" i="26"/>
  <c r="AK34" i="31"/>
  <c r="AK26" i="31"/>
  <c r="AK23" i="31"/>
  <c r="AJ22" i="31"/>
  <c r="AK7" i="31"/>
  <c r="AJ6" i="31"/>
  <c r="AJ36" i="35"/>
  <c r="AJ17" i="35"/>
  <c r="AK17" i="35"/>
  <c r="AJ20" i="37"/>
  <c r="AK20" i="37"/>
  <c r="AJ20" i="35"/>
  <c r="AK20" i="35"/>
  <c r="AJ36" i="37"/>
  <c r="AK36" i="37"/>
  <c r="AK28" i="22"/>
  <c r="AK20" i="22"/>
  <c r="AK16" i="22"/>
  <c r="AJ9" i="1"/>
  <c r="AJ5" i="1"/>
  <c r="AJ6" i="34"/>
  <c r="AJ30" i="26"/>
  <c r="AJ23" i="26"/>
  <c r="AK7" i="26"/>
  <c r="AK6" i="26"/>
  <c r="AK36" i="31"/>
  <c r="AK28" i="31"/>
  <c r="AJ32" i="35"/>
  <c r="AK32" i="35"/>
  <c r="AJ28" i="35"/>
  <c r="AJ18" i="35"/>
  <c r="AJ5" i="35"/>
  <c r="AK5" i="35"/>
  <c r="AJ34" i="37"/>
  <c r="AK34" i="37"/>
  <c r="AJ30" i="37"/>
  <c r="AJ21" i="37"/>
  <c r="AJ7" i="37"/>
  <c r="AK7" i="37"/>
  <c r="AK15" i="31"/>
  <c r="AK31" i="35"/>
  <c r="AK33" i="37"/>
  <c r="AK34" i="22"/>
  <c r="AK29" i="22"/>
  <c r="AK26" i="22"/>
  <c r="AK22" i="22"/>
  <c r="AK18" i="22"/>
  <c r="AK14" i="22"/>
  <c r="AK10" i="22"/>
  <c r="AK6" i="22"/>
  <c r="AK36" i="23"/>
  <c r="AK31" i="23"/>
  <c r="AK26" i="23"/>
  <c r="AK23" i="23"/>
  <c r="AK19" i="23"/>
  <c r="AK15" i="23"/>
  <c r="AK11" i="23"/>
  <c r="AK7" i="23"/>
  <c r="AK36" i="34"/>
  <c r="AK32" i="34"/>
  <c r="AK27" i="34"/>
  <c r="AK24" i="34"/>
  <c r="AK20" i="34"/>
  <c r="AK14" i="34"/>
  <c r="AK10" i="34"/>
  <c r="AJ5" i="34"/>
  <c r="AJ32" i="26"/>
  <c r="AJ19" i="26"/>
  <c r="AJ16" i="26"/>
  <c r="AJ15" i="26"/>
  <c r="AJ14" i="26"/>
  <c r="AJ12" i="26"/>
  <c r="AJ11" i="26"/>
  <c r="AK10" i="26"/>
  <c r="AJ21" i="31"/>
  <c r="AJ19" i="31"/>
  <c r="AJ17" i="31"/>
  <c r="AJ16" i="31"/>
  <c r="AK14" i="31"/>
  <c r="AK12" i="31"/>
  <c r="AJ5" i="31"/>
  <c r="AJ4" i="31"/>
  <c r="AK36" i="35"/>
  <c r="AK28" i="35"/>
  <c r="AJ24" i="35"/>
  <c r="AK23" i="35"/>
  <c r="AJ8" i="35"/>
  <c r="AK7" i="35"/>
  <c r="AK30" i="37"/>
  <c r="AJ26" i="37"/>
  <c r="AK25" i="37"/>
  <c r="AJ10" i="37"/>
  <c r="AK9" i="37"/>
  <c r="AJ17" i="34"/>
  <c r="AJ9" i="34"/>
  <c r="AJ31" i="35"/>
  <c r="AJ29" i="35"/>
  <c r="AK29" i="35"/>
  <c r="AJ11" i="35"/>
  <c r="AJ9" i="35"/>
  <c r="AK9" i="35"/>
  <c r="AJ6" i="35"/>
  <c r="AK6" i="35"/>
  <c r="AJ33" i="37"/>
  <c r="AJ31" i="37"/>
  <c r="AK31" i="37"/>
  <c r="AJ13" i="37"/>
  <c r="AJ11" i="37"/>
  <c r="AK11" i="37"/>
  <c r="AJ8" i="37"/>
  <c r="AK8" i="37"/>
  <c r="AJ11" i="34"/>
  <c r="AJ33" i="26"/>
  <c r="AJ31" i="26"/>
  <c r="AK31" i="26"/>
  <c r="AJ27" i="31"/>
  <c r="AJ24" i="31"/>
  <c r="AK24" i="31"/>
  <c r="AJ20" i="31"/>
  <c r="AK20" i="31"/>
  <c r="AJ15" i="35"/>
  <c r="AJ12" i="35"/>
  <c r="AK12" i="35"/>
  <c r="AJ17" i="37"/>
  <c r="AJ15" i="37"/>
  <c r="AK15" i="37"/>
  <c r="AJ36" i="22"/>
  <c r="AJ35" i="22"/>
  <c r="AJ34" i="22"/>
  <c r="AJ32" i="22"/>
  <c r="AJ33" i="22"/>
  <c r="AJ31" i="22"/>
  <c r="AJ29" i="22"/>
  <c r="AJ30" i="22"/>
  <c r="AJ28" i="22"/>
  <c r="AJ27" i="22"/>
  <c r="AJ26" i="22"/>
  <c r="AJ25" i="22"/>
  <c r="AJ24" i="22"/>
  <c r="AJ23" i="22"/>
  <c r="AJ22" i="22"/>
  <c r="AJ21" i="22"/>
  <c r="AJ20" i="22"/>
  <c r="AJ19" i="22"/>
  <c r="AJ18" i="22"/>
  <c r="AJ17" i="22"/>
  <c r="AJ16" i="22"/>
  <c r="AJ15" i="22"/>
  <c r="AJ14" i="22"/>
  <c r="AJ13" i="22"/>
  <c r="AJ12" i="22"/>
  <c r="AJ11" i="22"/>
  <c r="AJ10" i="22"/>
  <c r="AJ9" i="22"/>
  <c r="AJ8" i="22"/>
  <c r="AJ7" i="22"/>
  <c r="AJ6" i="22"/>
  <c r="AJ5" i="22"/>
  <c r="AJ4" i="22"/>
  <c r="AJ35" i="23"/>
  <c r="AJ36" i="23"/>
  <c r="AJ34" i="23"/>
  <c r="AJ33" i="23"/>
  <c r="AJ32" i="23"/>
  <c r="AJ31" i="23"/>
  <c r="AJ30" i="23"/>
  <c r="AJ29" i="23"/>
  <c r="AJ28" i="23"/>
  <c r="AJ26" i="23"/>
  <c r="AJ27" i="23"/>
  <c r="AJ25" i="23"/>
  <c r="AJ24" i="23"/>
  <c r="AJ23" i="23"/>
  <c r="AJ22" i="23"/>
  <c r="AJ20" i="23"/>
  <c r="AJ19" i="23"/>
  <c r="AJ18" i="23"/>
  <c r="AJ16" i="23"/>
  <c r="AJ17" i="23"/>
  <c r="AJ15" i="23"/>
  <c r="AJ14" i="23"/>
  <c r="AJ13" i="23"/>
  <c r="AJ12" i="23"/>
  <c r="AJ11" i="23"/>
  <c r="AJ10" i="23"/>
  <c r="AJ9" i="23"/>
  <c r="AJ8" i="23"/>
  <c r="AJ7" i="23"/>
  <c r="AJ6" i="23"/>
  <c r="AJ5" i="23"/>
  <c r="AJ4" i="23"/>
  <c r="AJ36" i="34"/>
  <c r="AJ35" i="34"/>
  <c r="AJ34" i="34"/>
  <c r="AJ33" i="34"/>
  <c r="AJ32" i="34"/>
  <c r="AJ31" i="34"/>
  <c r="AJ29" i="34"/>
  <c r="AJ30" i="34"/>
  <c r="AJ27" i="34"/>
  <c r="AJ28" i="34"/>
  <c r="AJ26" i="34"/>
  <c r="AJ25" i="34"/>
  <c r="AJ24" i="34"/>
  <c r="AJ23" i="34"/>
  <c r="AJ22" i="34"/>
  <c r="AJ21" i="34"/>
  <c r="AJ20" i="34"/>
  <c r="AJ19" i="34"/>
  <c r="AJ18" i="34"/>
  <c r="AJ13" i="34"/>
  <c r="AJ10" i="34"/>
  <c r="AJ4" i="34"/>
  <c r="AJ34" i="26"/>
  <c r="AK34" i="26"/>
  <c r="AJ26" i="31"/>
  <c r="AJ30" i="31"/>
  <c r="AK30" i="31"/>
  <c r="AJ10" i="31"/>
  <c r="AJ9" i="31"/>
  <c r="AK9" i="31"/>
  <c r="AJ15" i="34"/>
  <c r="AJ12" i="34"/>
  <c r="AJ15" i="31"/>
  <c r="AJ13" i="31"/>
  <c r="AK13" i="31"/>
  <c r="AJ27" i="35"/>
  <c r="AJ25" i="35"/>
  <c r="AK25" i="35"/>
  <c r="AJ28" i="37"/>
  <c r="AJ27" i="37"/>
  <c r="AK27" i="37"/>
  <c r="AJ23" i="37"/>
  <c r="AK23" i="37"/>
  <c r="AK15" i="34"/>
  <c r="AK11" i="34"/>
  <c r="AK24" i="26"/>
  <c r="AK16" i="26"/>
  <c r="AK8" i="26"/>
  <c r="AK33" i="31"/>
  <c r="AJ29" i="31"/>
  <c r="AK29" i="31"/>
  <c r="AK34" i="35"/>
  <c r="AJ30" i="35"/>
  <c r="AK30" i="35"/>
  <c r="AK35" i="37"/>
  <c r="AJ32" i="37"/>
  <c r="AK32" i="37"/>
  <c r="AK4" i="37"/>
  <c r="AK17" i="34"/>
  <c r="AK13" i="34"/>
  <c r="AK9" i="34"/>
  <c r="AK7" i="34"/>
  <c r="AJ36" i="26"/>
  <c r="AK36" i="26"/>
  <c r="AK28" i="26"/>
  <c r="AK20" i="26"/>
  <c r="AK12" i="26"/>
  <c r="AK4" i="26"/>
  <c r="AK17" i="31"/>
  <c r="AJ11" i="31"/>
  <c r="AK11" i="31"/>
  <c r="AK5" i="31"/>
  <c r="AK18" i="35"/>
  <c r="AJ14" i="35"/>
  <c r="AK14" i="35"/>
  <c r="AK21" i="37"/>
  <c r="AJ16" i="37"/>
  <c r="AK16" i="37"/>
  <c r="D3" i="22"/>
  <c r="E3" i="22"/>
  <c r="F3" i="22"/>
  <c r="G3" i="22"/>
  <c r="H3" i="22"/>
  <c r="I3" i="22"/>
  <c r="J3" i="22"/>
  <c r="K3" i="22"/>
  <c r="L3" i="22"/>
  <c r="M3" i="22"/>
  <c r="N3" i="22"/>
  <c r="O3" i="22"/>
  <c r="P3" i="22"/>
  <c r="Q3" i="22"/>
  <c r="R3" i="22"/>
  <c r="S3" i="22"/>
  <c r="T3" i="22"/>
  <c r="U3" i="22"/>
  <c r="V3" i="22"/>
  <c r="W3" i="22"/>
  <c r="X3" i="22"/>
  <c r="Y3" i="22"/>
  <c r="Z3" i="22"/>
  <c r="AA3" i="22"/>
  <c r="AB3" i="22"/>
  <c r="AC3" i="22"/>
  <c r="AD3" i="22"/>
  <c r="AE3" i="22"/>
  <c r="W1" i="41" l="1"/>
  <c r="V44" i="41"/>
  <c r="V45" i="41" s="1"/>
  <c r="U1" i="39"/>
  <c r="T44" i="39"/>
  <c r="T45" i="39" s="1"/>
  <c r="AI3" i="22"/>
  <c r="AH3" i="22"/>
  <c r="M44" i="38"/>
  <c r="M45" i="38" s="1"/>
  <c r="AF3" i="22"/>
  <c r="W44" i="41" l="1"/>
  <c r="W45" i="41" s="1"/>
  <c r="X1" i="41"/>
  <c r="V1" i="39"/>
  <c r="U44" i="39"/>
  <c r="U45" i="39" s="1"/>
  <c r="N44" i="38"/>
  <c r="N45" i="38" s="1"/>
  <c r="AG36" i="22"/>
  <c r="AG33" i="22"/>
  <c r="AG28" i="22"/>
  <c r="AG24" i="22"/>
  <c r="AG20" i="22"/>
  <c r="AG16" i="22"/>
  <c r="AG12" i="22"/>
  <c r="AG8" i="22"/>
  <c r="AG4" i="22"/>
  <c r="AG35" i="22"/>
  <c r="AG31" i="22"/>
  <c r="AG27" i="22"/>
  <c r="AG23" i="22"/>
  <c r="AG19" i="22"/>
  <c r="AG15" i="22"/>
  <c r="AG11" i="22"/>
  <c r="AG7" i="22"/>
  <c r="AG34" i="22"/>
  <c r="AG29" i="22"/>
  <c r="AG26" i="22"/>
  <c r="AG22" i="22"/>
  <c r="AG18" i="22"/>
  <c r="AG14" i="22"/>
  <c r="AG10" i="22"/>
  <c r="AG6" i="22"/>
  <c r="AG32" i="22"/>
  <c r="AG30" i="22"/>
  <c r="AG25" i="22"/>
  <c r="AG21" i="22"/>
  <c r="AG17" i="22"/>
  <c r="AG13" i="22"/>
  <c r="AG9" i="22"/>
  <c r="AG5" i="22"/>
  <c r="AC3" i="37"/>
  <c r="AE37" i="37"/>
  <c r="AC3" i="31"/>
  <c r="AC37" i="26"/>
  <c r="AC37" i="22"/>
  <c r="AD37" i="22"/>
  <c r="AE37" i="22"/>
  <c r="AC37" i="31"/>
  <c r="D3" i="26"/>
  <c r="E3" i="26"/>
  <c r="F3" i="26"/>
  <c r="G3" i="26"/>
  <c r="H3" i="26"/>
  <c r="I3" i="26"/>
  <c r="J3" i="26"/>
  <c r="K3" i="26"/>
  <c r="L3" i="26"/>
  <c r="M3" i="26"/>
  <c r="N3" i="26"/>
  <c r="O3" i="26"/>
  <c r="P3" i="26"/>
  <c r="Q3" i="26"/>
  <c r="R3" i="26"/>
  <c r="S3" i="26"/>
  <c r="T3" i="26"/>
  <c r="U3" i="26"/>
  <c r="V3" i="26"/>
  <c r="W3" i="26"/>
  <c r="X3" i="26"/>
  <c r="Y3" i="26"/>
  <c r="Z3" i="26"/>
  <c r="AA3" i="26"/>
  <c r="AB3" i="26"/>
  <c r="AC3" i="26"/>
  <c r="AD3" i="26"/>
  <c r="D3" i="31"/>
  <c r="E3" i="31"/>
  <c r="F3" i="31"/>
  <c r="G3" i="31"/>
  <c r="H3" i="31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D3" i="37"/>
  <c r="E3" i="37"/>
  <c r="F3" i="37"/>
  <c r="G3" i="37"/>
  <c r="H3" i="37"/>
  <c r="I3" i="37"/>
  <c r="J3" i="37"/>
  <c r="K3" i="37"/>
  <c r="L3" i="37"/>
  <c r="M3" i="37"/>
  <c r="N3" i="37"/>
  <c r="O3" i="37"/>
  <c r="P3" i="37"/>
  <c r="Q3" i="37"/>
  <c r="R3" i="37"/>
  <c r="S3" i="37"/>
  <c r="T3" i="37"/>
  <c r="U3" i="37"/>
  <c r="V3" i="37"/>
  <c r="W3" i="37"/>
  <c r="X3" i="37"/>
  <c r="Y3" i="37"/>
  <c r="Z3" i="37"/>
  <c r="AA3" i="37"/>
  <c r="AB3" i="37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D37" i="1"/>
  <c r="D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D37" i="26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Y1" i="41" l="1"/>
  <c r="X44" i="41"/>
  <c r="X45" i="41" s="1"/>
  <c r="W1" i="39"/>
  <c r="V44" i="39"/>
  <c r="V45" i="39" s="1"/>
  <c r="AH3" i="26"/>
  <c r="AI3" i="26"/>
  <c r="AI3" i="34"/>
  <c r="AH3" i="34"/>
  <c r="O44" i="38"/>
  <c r="O45" i="38" s="1"/>
  <c r="AC37" i="37"/>
  <c r="AD3" i="37"/>
  <c r="AI3" i="37" s="1"/>
  <c r="AD37" i="37"/>
  <c r="AD3" i="31"/>
  <c r="AH3" i="31" s="1"/>
  <c r="AE37" i="31"/>
  <c r="AD37" i="31"/>
  <c r="AC37" i="1"/>
  <c r="AE37" i="1"/>
  <c r="AE37" i="26"/>
  <c r="AE37" i="34"/>
  <c r="AI3" i="1"/>
  <c r="AD37" i="34"/>
  <c r="Z1" i="41" l="1"/>
  <c r="Y44" i="41"/>
  <c r="Y45" i="41" s="1"/>
  <c r="W44" i="39"/>
  <c r="W45" i="39" s="1"/>
  <c r="X1" i="39"/>
  <c r="AH3" i="37"/>
  <c r="AI3" i="31"/>
  <c r="AH3" i="1"/>
  <c r="P44" i="38"/>
  <c r="P45" i="38" s="1"/>
  <c r="AF3" i="37"/>
  <c r="AF3" i="1"/>
  <c r="AF3" i="31"/>
  <c r="AF3" i="26"/>
  <c r="AF3" i="34"/>
  <c r="AA1" i="41" l="1"/>
  <c r="Z44" i="41"/>
  <c r="Z45" i="41" s="1"/>
  <c r="Y1" i="39"/>
  <c r="X44" i="39"/>
  <c r="X45" i="39" s="1"/>
  <c r="Q44" i="38"/>
  <c r="Q45" i="38" s="1"/>
  <c r="AG10" i="26"/>
  <c r="AG19" i="26"/>
  <c r="AG26" i="26"/>
  <c r="AG35" i="26"/>
  <c r="AG6" i="26"/>
  <c r="AG14" i="26"/>
  <c r="AG22" i="26"/>
  <c r="AG30" i="26"/>
  <c r="AG7" i="26"/>
  <c r="AG15" i="26"/>
  <c r="AG23" i="26"/>
  <c r="AG32" i="26"/>
  <c r="AG11" i="26"/>
  <c r="AG18" i="26"/>
  <c r="AG27" i="26"/>
  <c r="AG36" i="26"/>
  <c r="AG24" i="26"/>
  <c r="AG28" i="26"/>
  <c r="AG31" i="26"/>
  <c r="AG4" i="26"/>
  <c r="AG8" i="26"/>
  <c r="AG12" i="26"/>
  <c r="AG16" i="26"/>
  <c r="AG20" i="26"/>
  <c r="AG34" i="26"/>
  <c r="AG33" i="26"/>
  <c r="AG17" i="26"/>
  <c r="AG21" i="26"/>
  <c r="AG5" i="26"/>
  <c r="AG25" i="26"/>
  <c r="AG9" i="26"/>
  <c r="AG29" i="26"/>
  <c r="AG13" i="26"/>
  <c r="AG5" i="34"/>
  <c r="AG6" i="34"/>
  <c r="AG7" i="34"/>
  <c r="AG34" i="34"/>
  <c r="AG29" i="34"/>
  <c r="AG26" i="34"/>
  <c r="AG22" i="34"/>
  <c r="AG18" i="34"/>
  <c r="AG15" i="34"/>
  <c r="AG16" i="34"/>
  <c r="AG33" i="34"/>
  <c r="AG30" i="34"/>
  <c r="AG25" i="34"/>
  <c r="AG21" i="34"/>
  <c r="AG11" i="34"/>
  <c r="AG13" i="34"/>
  <c r="AG4" i="34"/>
  <c r="AG9" i="34"/>
  <c r="AG36" i="34"/>
  <c r="AG32" i="34"/>
  <c r="AG27" i="34"/>
  <c r="AG24" i="34"/>
  <c r="AG20" i="34"/>
  <c r="AG14" i="34"/>
  <c r="AG8" i="34"/>
  <c r="AG17" i="34"/>
  <c r="AG35" i="34"/>
  <c r="AG31" i="34"/>
  <c r="AG28" i="34"/>
  <c r="AG23" i="34"/>
  <c r="AG19" i="34"/>
  <c r="AG10" i="34"/>
  <c r="AG12" i="34"/>
  <c r="AG6" i="1"/>
  <c r="AG8" i="1"/>
  <c r="AG10" i="1"/>
  <c r="AG12" i="1"/>
  <c r="AG14" i="1"/>
  <c r="AG16" i="1"/>
  <c r="AG18" i="1"/>
  <c r="AG20" i="1"/>
  <c r="AG22" i="1"/>
  <c r="AG24" i="1"/>
  <c r="AG26" i="1"/>
  <c r="AG29" i="1"/>
  <c r="AG28" i="1"/>
  <c r="AG32" i="1"/>
  <c r="AG34" i="1"/>
  <c r="AG36" i="1"/>
  <c r="AG4" i="1"/>
  <c r="AG35" i="1"/>
  <c r="AG27" i="1"/>
  <c r="AG19" i="1"/>
  <c r="AG11" i="1"/>
  <c r="AG33" i="1"/>
  <c r="AG25" i="1"/>
  <c r="AG17" i="1"/>
  <c r="AG9" i="1"/>
  <c r="AG31" i="1"/>
  <c r="AG23" i="1"/>
  <c r="AG15" i="1"/>
  <c r="AG7" i="1"/>
  <c r="AG30" i="1"/>
  <c r="AG21" i="1"/>
  <c r="AG13" i="1"/>
  <c r="AG5" i="1"/>
  <c r="AG12" i="31"/>
  <c r="AG19" i="31"/>
  <c r="AG28" i="31"/>
  <c r="AG35" i="31"/>
  <c r="AG7" i="31"/>
  <c r="AG14" i="31"/>
  <c r="AG23" i="31"/>
  <c r="AG31" i="31"/>
  <c r="AG8" i="31"/>
  <c r="AG21" i="31"/>
  <c r="AG29" i="31"/>
  <c r="AG32" i="31"/>
  <c r="AG4" i="31"/>
  <c r="AG11" i="31"/>
  <c r="AG16" i="31"/>
  <c r="AG25" i="31"/>
  <c r="AG36" i="31"/>
  <c r="AG20" i="31"/>
  <c r="AG24" i="31"/>
  <c r="AG33" i="31"/>
  <c r="AG13" i="31"/>
  <c r="AG5" i="31"/>
  <c r="AG9" i="31"/>
  <c r="AG17" i="31"/>
  <c r="AG30" i="31"/>
  <c r="AG27" i="31"/>
  <c r="AG15" i="31"/>
  <c r="AG34" i="31"/>
  <c r="AG26" i="31"/>
  <c r="AG10" i="31"/>
  <c r="AG18" i="31"/>
  <c r="AG22" i="31"/>
  <c r="AG6" i="31"/>
  <c r="AG6" i="37"/>
  <c r="AG14" i="37"/>
  <c r="AG22" i="37"/>
  <c r="AG30" i="37"/>
  <c r="AG10" i="37"/>
  <c r="AG18" i="37"/>
  <c r="AG26" i="37"/>
  <c r="AG34" i="37"/>
  <c r="AG12" i="37"/>
  <c r="AG24" i="37"/>
  <c r="AG32" i="37"/>
  <c r="AG36" i="37"/>
  <c r="AG7" i="37"/>
  <c r="AG16" i="37"/>
  <c r="AG20" i="37"/>
  <c r="AG29" i="37"/>
  <c r="AG15" i="37"/>
  <c r="AG4" i="37"/>
  <c r="AG8" i="37"/>
  <c r="AG11" i="37"/>
  <c r="AG21" i="37"/>
  <c r="AG31" i="37"/>
  <c r="AG23" i="37"/>
  <c r="AG27" i="37"/>
  <c r="AG35" i="37"/>
  <c r="AG17" i="37"/>
  <c r="AG19" i="37"/>
  <c r="AG9" i="37"/>
  <c r="AG25" i="37"/>
  <c r="AG5" i="37"/>
  <c r="AG33" i="37"/>
  <c r="AG13" i="37"/>
  <c r="AG28" i="37"/>
  <c r="B44" i="37"/>
  <c r="C44" i="37" s="1"/>
  <c r="C45" i="37" s="1"/>
  <c r="A5" i="37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D1" i="37"/>
  <c r="E1" i="37" s="1"/>
  <c r="F1" i="37" s="1"/>
  <c r="G1" i="37" s="1"/>
  <c r="H1" i="37" s="1"/>
  <c r="I1" i="37" s="1"/>
  <c r="J1" i="37" s="1"/>
  <c r="K1" i="37" s="1"/>
  <c r="L1" i="37" s="1"/>
  <c r="M1" i="37" s="1"/>
  <c r="N1" i="37" s="1"/>
  <c r="O1" i="37" s="1"/>
  <c r="P1" i="37" s="1"/>
  <c r="Q1" i="37" s="1"/>
  <c r="R1" i="37" s="1"/>
  <c r="S1" i="37" s="1"/>
  <c r="T1" i="37" s="1"/>
  <c r="U1" i="37" s="1"/>
  <c r="V1" i="37" s="1"/>
  <c r="W1" i="37" s="1"/>
  <c r="X1" i="37" s="1"/>
  <c r="Y1" i="37" s="1"/>
  <c r="Z1" i="37" s="1"/>
  <c r="AA1" i="37" s="1"/>
  <c r="AB1" i="37" s="1"/>
  <c r="AC1" i="37" s="1"/>
  <c r="AD1" i="37" s="1"/>
  <c r="AE1" i="37" s="1"/>
  <c r="AB1" i="41" l="1"/>
  <c r="AA44" i="41"/>
  <c r="AA45" i="41" s="1"/>
  <c r="Z1" i="39"/>
  <c r="Y44" i="39"/>
  <c r="Y45" i="39" s="1"/>
  <c r="B45" i="37"/>
  <c r="D44" i="37"/>
  <c r="D45" i="37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5" i="23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5" i="25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5" i="34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5" i="26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5" i="3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5" i="35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5" i="36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C1" i="41" l="1"/>
  <c r="AB44" i="41"/>
  <c r="AB45" i="41" s="1"/>
  <c r="AA1" i="39"/>
  <c r="Z44" i="39"/>
  <c r="Z45" i="39" s="1"/>
  <c r="R44" i="38"/>
  <c r="R45" i="38" s="1"/>
  <c r="AK3" i="37"/>
  <c r="AJ3" i="37"/>
  <c r="H44" i="37"/>
  <c r="H45" i="37" s="1"/>
  <c r="E44" i="37"/>
  <c r="E45" i="37" s="1"/>
  <c r="G44" i="37"/>
  <c r="G45" i="37" s="1"/>
  <c r="F44" i="37"/>
  <c r="F45" i="37" s="1"/>
  <c r="AD1" i="41" l="1"/>
  <c r="AC44" i="41"/>
  <c r="AC45" i="41" s="1"/>
  <c r="AB1" i="39"/>
  <c r="AA44" i="39"/>
  <c r="AA45" i="39" s="1"/>
  <c r="S44" i="38"/>
  <c r="S45" i="38" s="1"/>
  <c r="I44" i="37"/>
  <c r="I45" i="37" s="1"/>
  <c r="AE1" i="41" l="1"/>
  <c r="AD44" i="41"/>
  <c r="AD45" i="41" s="1"/>
  <c r="AC1" i="39"/>
  <c r="AB44" i="39"/>
  <c r="AB45" i="39" s="1"/>
  <c r="T44" i="38"/>
  <c r="T45" i="38" s="1"/>
  <c r="J44" i="37"/>
  <c r="J45" i="37" s="1"/>
  <c r="AE44" i="41" l="1"/>
  <c r="AE45" i="41" s="1"/>
  <c r="AI44" i="41"/>
  <c r="AK44" i="41"/>
  <c r="AJ44" i="41"/>
  <c r="AH44" i="41"/>
  <c r="AF44" i="41"/>
  <c r="AD1" i="39"/>
  <c r="AC44" i="39"/>
  <c r="AC45" i="39" s="1"/>
  <c r="U44" i="38"/>
  <c r="U45" i="38" s="1"/>
  <c r="AJ3" i="22"/>
  <c r="AJ3" i="26"/>
  <c r="AK3" i="22"/>
  <c r="AK3" i="26"/>
  <c r="K44" i="37"/>
  <c r="K45" i="37" s="1"/>
  <c r="AJ42" i="41" l="1"/>
  <c r="AE42" i="41"/>
  <c r="AA42" i="41"/>
  <c r="W42" i="41"/>
  <c r="S42" i="41"/>
  <c r="O42" i="41"/>
  <c r="K42" i="41"/>
  <c r="G42" i="41"/>
  <c r="C42" i="41"/>
  <c r="AH42" i="41"/>
  <c r="AC42" i="41"/>
  <c r="Y42" i="41"/>
  <c r="U42" i="41"/>
  <c r="Q42" i="41"/>
  <c r="M42" i="41"/>
  <c r="I42" i="41"/>
  <c r="E42" i="41"/>
  <c r="AF42" i="41"/>
  <c r="X42" i="41"/>
  <c r="P42" i="41"/>
  <c r="H42" i="41"/>
  <c r="AK42" i="41"/>
  <c r="L42" i="41"/>
  <c r="AI42" i="41"/>
  <c r="Z42" i="41"/>
  <c r="AD42" i="41"/>
  <c r="V42" i="41"/>
  <c r="N42" i="41"/>
  <c r="F42" i="41"/>
  <c r="AB42" i="41"/>
  <c r="T42" i="41"/>
  <c r="D42" i="41"/>
  <c r="J42" i="41"/>
  <c r="R42" i="41"/>
  <c r="AH43" i="41"/>
  <c r="AC43" i="41"/>
  <c r="Y43" i="41"/>
  <c r="U43" i="41"/>
  <c r="Q43" i="41"/>
  <c r="M43" i="41"/>
  <c r="I43" i="41"/>
  <c r="E43" i="41"/>
  <c r="AJ43" i="41"/>
  <c r="AE43" i="41"/>
  <c r="AA43" i="41"/>
  <c r="W43" i="41"/>
  <c r="S43" i="41"/>
  <c r="O43" i="41"/>
  <c r="K43" i="41"/>
  <c r="G43" i="41"/>
  <c r="C43" i="41"/>
  <c r="AD43" i="41"/>
  <c r="V43" i="41"/>
  <c r="N43" i="41"/>
  <c r="F43" i="41"/>
  <c r="R43" i="41"/>
  <c r="AF43" i="41"/>
  <c r="X43" i="41"/>
  <c r="P43" i="41"/>
  <c r="H43" i="41"/>
  <c r="AK43" i="41"/>
  <c r="AB43" i="41"/>
  <c r="T43" i="41"/>
  <c r="L43" i="41"/>
  <c r="D43" i="41"/>
  <c r="AI43" i="41"/>
  <c r="Z43" i="41"/>
  <c r="J43" i="41"/>
  <c r="AE1" i="39"/>
  <c r="AD44" i="39"/>
  <c r="AD45" i="39" s="1"/>
  <c r="V44" i="38"/>
  <c r="V45" i="38" s="1"/>
  <c r="L44" i="37"/>
  <c r="L45" i="37" s="1"/>
  <c r="AE44" i="39" l="1"/>
  <c r="AE45" i="39" s="1"/>
  <c r="AI44" i="39"/>
  <c r="AK44" i="39"/>
  <c r="AF44" i="39"/>
  <c r="AJ44" i="39"/>
  <c r="AH44" i="39"/>
  <c r="W44" i="38"/>
  <c r="W45" i="38" s="1"/>
  <c r="AJ3" i="1"/>
  <c r="AJ3" i="31"/>
  <c r="AK3" i="31"/>
  <c r="AK3" i="1"/>
  <c r="M44" i="37"/>
  <c r="M45" i="37" s="1"/>
  <c r="AH43" i="39" l="1"/>
  <c r="AC43" i="39"/>
  <c r="Y43" i="39"/>
  <c r="U43" i="39"/>
  <c r="Q43" i="39"/>
  <c r="M43" i="39"/>
  <c r="I43" i="39"/>
  <c r="E43" i="39"/>
  <c r="AI43" i="39"/>
  <c r="AB43" i="39"/>
  <c r="W43" i="39"/>
  <c r="R43" i="39"/>
  <c r="L43" i="39"/>
  <c r="G43" i="39"/>
  <c r="AF43" i="39"/>
  <c r="AA43" i="39"/>
  <c r="V43" i="39"/>
  <c r="P43" i="39"/>
  <c r="K43" i="39"/>
  <c r="F43" i="39"/>
  <c r="AK43" i="39"/>
  <c r="AE43" i="39"/>
  <c r="Z43" i="39"/>
  <c r="T43" i="39"/>
  <c r="O43" i="39"/>
  <c r="J43" i="39"/>
  <c r="D43" i="39"/>
  <c r="AD43" i="39"/>
  <c r="H43" i="39"/>
  <c r="X43" i="39"/>
  <c r="C43" i="39"/>
  <c r="S43" i="39"/>
  <c r="AJ43" i="39"/>
  <c r="N43" i="39"/>
  <c r="AJ42" i="39"/>
  <c r="AE42" i="39"/>
  <c r="AA42" i="39"/>
  <c r="W42" i="39"/>
  <c r="S42" i="39"/>
  <c r="O42" i="39"/>
  <c r="K42" i="39"/>
  <c r="G42" i="39"/>
  <c r="C42" i="39"/>
  <c r="AK42" i="39"/>
  <c r="AD42" i="39"/>
  <c r="Y42" i="39"/>
  <c r="T42" i="39"/>
  <c r="N42" i="39"/>
  <c r="I42" i="39"/>
  <c r="D42" i="39"/>
  <c r="AI42" i="39"/>
  <c r="AC42" i="39"/>
  <c r="X42" i="39"/>
  <c r="R42" i="39"/>
  <c r="M42" i="39"/>
  <c r="H42" i="39"/>
  <c r="AH42" i="39"/>
  <c r="AB42" i="39"/>
  <c r="V42" i="39"/>
  <c r="Q42" i="39"/>
  <c r="L42" i="39"/>
  <c r="F42" i="39"/>
  <c r="U42" i="39"/>
  <c r="P42" i="39"/>
  <c r="AF42" i="39"/>
  <c r="J42" i="39"/>
  <c r="Z42" i="39"/>
  <c r="E42" i="39"/>
  <c r="X44" i="38"/>
  <c r="X45" i="38" s="1"/>
  <c r="N44" i="37"/>
  <c r="N45" i="37" s="1"/>
  <c r="Y44" i="38" l="1"/>
  <c r="Y45" i="38" s="1"/>
  <c r="O44" i="37"/>
  <c r="O45" i="37" s="1"/>
  <c r="B44" i="36"/>
  <c r="D1" i="36"/>
  <c r="E1" i="36" s="1"/>
  <c r="F1" i="36" s="1"/>
  <c r="G1" i="36" s="1"/>
  <c r="H1" i="36" s="1"/>
  <c r="I1" i="36" s="1"/>
  <c r="J1" i="36" s="1"/>
  <c r="K1" i="36" s="1"/>
  <c r="L1" i="36" s="1"/>
  <c r="M1" i="36" s="1"/>
  <c r="N1" i="36" s="1"/>
  <c r="O1" i="36" s="1"/>
  <c r="P1" i="36" s="1"/>
  <c r="Q1" i="36" s="1"/>
  <c r="R1" i="36" s="1"/>
  <c r="S1" i="36" s="1"/>
  <c r="T1" i="36" s="1"/>
  <c r="U1" i="36" s="1"/>
  <c r="V1" i="36" s="1"/>
  <c r="W1" i="36" s="1"/>
  <c r="X1" i="36" s="1"/>
  <c r="Y1" i="36" s="1"/>
  <c r="Z1" i="36" s="1"/>
  <c r="AA1" i="36" s="1"/>
  <c r="AB1" i="36" s="1"/>
  <c r="AC1" i="36" s="1"/>
  <c r="AD1" i="36" s="1"/>
  <c r="AE1" i="36" s="1"/>
  <c r="B45" i="36" l="1"/>
  <c r="Z44" i="38"/>
  <c r="Z45" i="38" s="1"/>
  <c r="P44" i="37"/>
  <c r="P45" i="37" s="1"/>
  <c r="B44" i="35"/>
  <c r="C44" i="35" s="1"/>
  <c r="C45" i="35" s="1"/>
  <c r="D1" i="35"/>
  <c r="E1" i="35" s="1"/>
  <c r="F1" i="35" s="1"/>
  <c r="G1" i="35" s="1"/>
  <c r="H1" i="35" s="1"/>
  <c r="I1" i="35" s="1"/>
  <c r="J1" i="35" s="1"/>
  <c r="K1" i="35" s="1"/>
  <c r="L1" i="35" s="1"/>
  <c r="M1" i="35" s="1"/>
  <c r="N1" i="35" s="1"/>
  <c r="O1" i="35" s="1"/>
  <c r="P1" i="35" s="1"/>
  <c r="Q1" i="35" s="1"/>
  <c r="R1" i="35" s="1"/>
  <c r="S1" i="35" s="1"/>
  <c r="T1" i="35" s="1"/>
  <c r="U1" i="35" s="1"/>
  <c r="V1" i="35" s="1"/>
  <c r="W1" i="35" s="1"/>
  <c r="X1" i="35" s="1"/>
  <c r="Y1" i="35" s="1"/>
  <c r="Z1" i="35" s="1"/>
  <c r="AA1" i="35" s="1"/>
  <c r="AB1" i="35" s="1"/>
  <c r="AC1" i="35" s="1"/>
  <c r="AD1" i="35" s="1"/>
  <c r="AE1" i="35" s="1"/>
  <c r="B45" i="35" l="1"/>
  <c r="AA44" i="38"/>
  <c r="AA45" i="38" s="1"/>
  <c r="Q44" i="37"/>
  <c r="Q45" i="37" s="1"/>
  <c r="AB44" i="38" l="1"/>
  <c r="AB45" i="38" s="1"/>
  <c r="AC44" i="38" l="1"/>
  <c r="AC45" i="38" s="1"/>
  <c r="R44" i="37"/>
  <c r="R45" i="37" s="1"/>
  <c r="AD44" i="38" l="1"/>
  <c r="AD45" i="38" s="1"/>
  <c r="S44" i="37"/>
  <c r="S45" i="37" s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D1" i="22"/>
  <c r="E1" i="22" s="1"/>
  <c r="F1" i="22" s="1"/>
  <c r="G1" i="22" s="1"/>
  <c r="H1" i="22" s="1"/>
  <c r="I1" i="22" s="1"/>
  <c r="J1" i="22" s="1"/>
  <c r="K1" i="22" s="1"/>
  <c r="L1" i="22" s="1"/>
  <c r="M1" i="22" s="1"/>
  <c r="N1" i="22" s="1"/>
  <c r="O1" i="22" s="1"/>
  <c r="P1" i="22" s="1"/>
  <c r="Q1" i="22" s="1"/>
  <c r="R1" i="22" s="1"/>
  <c r="S1" i="22" s="1"/>
  <c r="T1" i="22" s="1"/>
  <c r="U1" i="22" s="1"/>
  <c r="V1" i="22" s="1"/>
  <c r="W1" i="22" s="1"/>
  <c r="X1" i="22" s="1"/>
  <c r="Y1" i="22" s="1"/>
  <c r="Z1" i="22" s="1"/>
  <c r="AA1" i="22" s="1"/>
  <c r="AB1" i="22" s="1"/>
  <c r="AC1" i="22" s="1"/>
  <c r="AD1" i="22" s="1"/>
  <c r="AE1" i="22" s="1"/>
  <c r="D1" i="23"/>
  <c r="E1" i="23" s="1"/>
  <c r="F1" i="23" s="1"/>
  <c r="G1" i="23" s="1"/>
  <c r="H1" i="23" s="1"/>
  <c r="I1" i="23" s="1"/>
  <c r="J1" i="23" s="1"/>
  <c r="K1" i="23" s="1"/>
  <c r="L1" i="23" s="1"/>
  <c r="M1" i="23" s="1"/>
  <c r="N1" i="23" s="1"/>
  <c r="O1" i="23" s="1"/>
  <c r="P1" i="23" s="1"/>
  <c r="Q1" i="23" s="1"/>
  <c r="R1" i="23" s="1"/>
  <c r="S1" i="23" s="1"/>
  <c r="T1" i="23" s="1"/>
  <c r="U1" i="23" s="1"/>
  <c r="V1" i="23" s="1"/>
  <c r="W1" i="23" s="1"/>
  <c r="X1" i="23" s="1"/>
  <c r="Y1" i="23" s="1"/>
  <c r="Z1" i="23" s="1"/>
  <c r="AA1" i="23" s="1"/>
  <c r="AB1" i="23" s="1"/>
  <c r="AC1" i="23" s="1"/>
  <c r="AD1" i="23" s="1"/>
  <c r="AE1" i="23" s="1"/>
  <c r="D1" i="25"/>
  <c r="E1" i="25" s="1"/>
  <c r="D1" i="34"/>
  <c r="E1" i="34" s="1"/>
  <c r="F1" i="34" s="1"/>
  <c r="G1" i="34" s="1"/>
  <c r="H1" i="34" s="1"/>
  <c r="I1" i="34" s="1"/>
  <c r="J1" i="34" s="1"/>
  <c r="K1" i="34" s="1"/>
  <c r="L1" i="34" s="1"/>
  <c r="M1" i="34" s="1"/>
  <c r="N1" i="34" s="1"/>
  <c r="O1" i="34" s="1"/>
  <c r="P1" i="34" s="1"/>
  <c r="Q1" i="34" s="1"/>
  <c r="R1" i="34" s="1"/>
  <c r="S1" i="34" s="1"/>
  <c r="T1" i="34" s="1"/>
  <c r="U1" i="34" s="1"/>
  <c r="V1" i="34" s="1"/>
  <c r="W1" i="34" s="1"/>
  <c r="X1" i="34" s="1"/>
  <c r="Y1" i="34" s="1"/>
  <c r="Z1" i="34" s="1"/>
  <c r="AA1" i="34" s="1"/>
  <c r="AB1" i="34" s="1"/>
  <c r="AC1" i="34" s="1"/>
  <c r="AD1" i="34" s="1"/>
  <c r="AE1" i="34" s="1"/>
  <c r="D1" i="26"/>
  <c r="E1" i="26" s="1"/>
  <c r="F1" i="26" s="1"/>
  <c r="G1" i="26" s="1"/>
  <c r="H1" i="26" s="1"/>
  <c r="I1" i="26" s="1"/>
  <c r="J1" i="26" s="1"/>
  <c r="K1" i="26" s="1"/>
  <c r="L1" i="26" s="1"/>
  <c r="M1" i="26" s="1"/>
  <c r="N1" i="26" s="1"/>
  <c r="O1" i="26" s="1"/>
  <c r="P1" i="26" s="1"/>
  <c r="Q1" i="26" s="1"/>
  <c r="R1" i="26" s="1"/>
  <c r="S1" i="26" s="1"/>
  <c r="T1" i="26" s="1"/>
  <c r="U1" i="26" s="1"/>
  <c r="V1" i="26" s="1"/>
  <c r="W1" i="26" s="1"/>
  <c r="X1" i="26" s="1"/>
  <c r="Y1" i="26" s="1"/>
  <c r="Z1" i="26" s="1"/>
  <c r="AA1" i="26" s="1"/>
  <c r="AB1" i="26" s="1"/>
  <c r="AC1" i="26" s="1"/>
  <c r="AD1" i="26" s="1"/>
  <c r="AE1" i="26" s="1"/>
  <c r="D1" i="31"/>
  <c r="E1" i="31" s="1"/>
  <c r="F1" i="31" s="1"/>
  <c r="G1" i="31" s="1"/>
  <c r="H1" i="31" s="1"/>
  <c r="I1" i="31" s="1"/>
  <c r="J1" i="31" s="1"/>
  <c r="K1" i="31" s="1"/>
  <c r="L1" i="31" s="1"/>
  <c r="M1" i="31" s="1"/>
  <c r="N1" i="31" s="1"/>
  <c r="O1" i="31" s="1"/>
  <c r="P1" i="31" s="1"/>
  <c r="Q1" i="31" s="1"/>
  <c r="R1" i="31" s="1"/>
  <c r="S1" i="31" s="1"/>
  <c r="T1" i="31" s="1"/>
  <c r="U1" i="31" s="1"/>
  <c r="V1" i="31" s="1"/>
  <c r="W1" i="31" s="1"/>
  <c r="X1" i="31" s="1"/>
  <c r="Y1" i="31" s="1"/>
  <c r="Z1" i="31" s="1"/>
  <c r="AA1" i="31" s="1"/>
  <c r="AB1" i="31" s="1"/>
  <c r="AC1" i="31" s="1"/>
  <c r="AD1" i="31" s="1"/>
  <c r="AE1" i="31" s="1"/>
  <c r="AE44" i="38" l="1"/>
  <c r="AE45" i="38" s="1"/>
  <c r="AJ44" i="38"/>
  <c r="AI44" i="38"/>
  <c r="AK44" i="38"/>
  <c r="C42" i="38" s="1"/>
  <c r="AF44" i="38"/>
  <c r="AH44" i="38"/>
  <c r="T44" i="37"/>
  <c r="T45" i="37" s="1"/>
  <c r="F1" i="25"/>
  <c r="C43" i="38" l="1"/>
  <c r="AI42" i="38"/>
  <c r="AD42" i="38"/>
  <c r="Z42" i="38"/>
  <c r="V42" i="38"/>
  <c r="R42" i="38"/>
  <c r="O42" i="38"/>
  <c r="K42" i="38"/>
  <c r="G42" i="38"/>
  <c r="AH42" i="38"/>
  <c r="AC42" i="38"/>
  <c r="Y42" i="38"/>
  <c r="U42" i="38"/>
  <c r="N42" i="38"/>
  <c r="J42" i="38"/>
  <c r="F42" i="38"/>
  <c r="AK42" i="38"/>
  <c r="AF42" i="38"/>
  <c r="AB42" i="38"/>
  <c r="X42" i="38"/>
  <c r="T42" i="38"/>
  <c r="Q42" i="38"/>
  <c r="M42" i="38"/>
  <c r="I42" i="38"/>
  <c r="E42" i="38"/>
  <c r="W42" i="38"/>
  <c r="H42" i="38"/>
  <c r="AJ42" i="38"/>
  <c r="S42" i="38"/>
  <c r="D42" i="38"/>
  <c r="AA42" i="38"/>
  <c r="L42" i="38"/>
  <c r="AE42" i="38"/>
  <c r="P42" i="38"/>
  <c r="AJ43" i="38"/>
  <c r="AE43" i="38"/>
  <c r="AA43" i="38"/>
  <c r="W43" i="38"/>
  <c r="S43" i="38"/>
  <c r="P43" i="38"/>
  <c r="L43" i="38"/>
  <c r="H43" i="38"/>
  <c r="D43" i="38"/>
  <c r="AI43" i="38"/>
  <c r="AD43" i="38"/>
  <c r="Z43" i="38"/>
  <c r="V43" i="38"/>
  <c r="R43" i="38"/>
  <c r="O43" i="38"/>
  <c r="K43" i="38"/>
  <c r="G43" i="38"/>
  <c r="AH43" i="38"/>
  <c r="AC43" i="38"/>
  <c r="Y43" i="38"/>
  <c r="U43" i="38"/>
  <c r="N43" i="38"/>
  <c r="J43" i="38"/>
  <c r="F43" i="38"/>
  <c r="AK43" i="38"/>
  <c r="T43" i="38"/>
  <c r="E43" i="38"/>
  <c r="AF43" i="38"/>
  <c r="Q43" i="38"/>
  <c r="X43" i="38"/>
  <c r="I43" i="38"/>
  <c r="AB43" i="38"/>
  <c r="M43" i="38"/>
  <c r="U44" i="37"/>
  <c r="U45" i="37" s="1"/>
  <c r="G1" i="25"/>
  <c r="V44" i="37" l="1"/>
  <c r="V45" i="37" s="1"/>
  <c r="H1" i="25"/>
  <c r="W44" i="37" l="1"/>
  <c r="W45" i="37" s="1"/>
  <c r="I1" i="25"/>
  <c r="X44" i="37" l="1"/>
  <c r="X45" i="37" s="1"/>
  <c r="J1" i="25"/>
  <c r="Y44" i="37" l="1"/>
  <c r="Y45" i="37" s="1"/>
  <c r="K1" i="25"/>
  <c r="Z44" i="37" l="1"/>
  <c r="Z45" i="37" s="1"/>
  <c r="L1" i="25"/>
  <c r="AA44" i="37" l="1"/>
  <c r="AA45" i="37" s="1"/>
  <c r="M1" i="25"/>
  <c r="AB44" i="37" l="1"/>
  <c r="AB45" i="37" s="1"/>
  <c r="N1" i="25"/>
  <c r="AC44" i="37" l="1"/>
  <c r="AC45" i="37" s="1"/>
  <c r="O1" i="25"/>
  <c r="P1" i="25" l="1"/>
  <c r="AD44" i="37"/>
  <c r="AD45" i="37" s="1"/>
  <c r="Q1" i="25" l="1"/>
  <c r="AE44" i="37"/>
  <c r="AE45" i="37" s="1"/>
  <c r="AJ44" i="37"/>
  <c r="AK44" i="37"/>
  <c r="AF44" i="37"/>
  <c r="AI44" i="37"/>
  <c r="AH44" i="37"/>
  <c r="B44" i="31"/>
  <c r="C44" i="31" s="1"/>
  <c r="C45" i="31" s="1"/>
  <c r="B44" i="26"/>
  <c r="B44" i="34"/>
  <c r="B44" i="23"/>
  <c r="B44" i="22"/>
  <c r="B44" i="1"/>
  <c r="C44" i="1" l="1"/>
  <c r="C45" i="1" s="1"/>
  <c r="C42" i="37"/>
  <c r="C43" i="37"/>
  <c r="C44" i="34"/>
  <c r="C45" i="34" s="1"/>
  <c r="C44" i="22"/>
  <c r="C45" i="22" s="1"/>
  <c r="C44" i="26"/>
  <c r="C45" i="26" s="1"/>
  <c r="B45" i="31"/>
  <c r="R1" i="25"/>
  <c r="AK42" i="37"/>
  <c r="AF42" i="37"/>
  <c r="AB42" i="37"/>
  <c r="X42" i="37"/>
  <c r="T42" i="37"/>
  <c r="Q42" i="37"/>
  <c r="M42" i="37"/>
  <c r="I42" i="37"/>
  <c r="E42" i="37"/>
  <c r="AJ42" i="37"/>
  <c r="AD42" i="37"/>
  <c r="Y42" i="37"/>
  <c r="S42" i="37"/>
  <c r="O42" i="37"/>
  <c r="J42" i="37"/>
  <c r="D42" i="37"/>
  <c r="AI42" i="37"/>
  <c r="AC42" i="37"/>
  <c r="W42" i="37"/>
  <c r="R42" i="37"/>
  <c r="N42" i="37"/>
  <c r="H42" i="37"/>
  <c r="AA42" i="37"/>
  <c r="G42" i="37"/>
  <c r="Z42" i="37"/>
  <c r="P42" i="37"/>
  <c r="F42" i="37"/>
  <c r="AH42" i="37"/>
  <c r="V42" i="37"/>
  <c r="L42" i="37"/>
  <c r="AE42" i="37"/>
  <c r="U42" i="37"/>
  <c r="K42" i="37"/>
  <c r="AH43" i="37"/>
  <c r="AC43" i="37"/>
  <c r="Y43" i="37"/>
  <c r="U43" i="37"/>
  <c r="N43" i="37"/>
  <c r="J43" i="37"/>
  <c r="F43" i="37"/>
  <c r="AF43" i="37"/>
  <c r="AA43" i="37"/>
  <c r="V43" i="37"/>
  <c r="Q43" i="37"/>
  <c r="L43" i="37"/>
  <c r="G43" i="37"/>
  <c r="AK43" i="37"/>
  <c r="AE43" i="37"/>
  <c r="Z43" i="37"/>
  <c r="T43" i="37"/>
  <c r="P43" i="37"/>
  <c r="K43" i="37"/>
  <c r="E43" i="37"/>
  <c r="AJ43" i="37"/>
  <c r="X43" i="37"/>
  <c r="O43" i="37"/>
  <c r="D43" i="37"/>
  <c r="AI43" i="37"/>
  <c r="W43" i="37"/>
  <c r="M43" i="37"/>
  <c r="AD43" i="37"/>
  <c r="S43" i="37"/>
  <c r="I43" i="37"/>
  <c r="AB43" i="37"/>
  <c r="R43" i="37"/>
  <c r="H43" i="37"/>
  <c r="G44" i="22"/>
  <c r="E44" i="22"/>
  <c r="D44" i="22"/>
  <c r="I44" i="22"/>
  <c r="H44" i="22"/>
  <c r="F44" i="22"/>
  <c r="K44" i="22"/>
  <c r="J44" i="22"/>
  <c r="L44" i="22"/>
  <c r="M44" i="22"/>
  <c r="N44" i="22"/>
  <c r="E44" i="25"/>
  <c r="D44" i="25"/>
  <c r="F44" i="25"/>
  <c r="G44" i="25"/>
  <c r="H44" i="25"/>
  <c r="I44" i="25"/>
  <c r="J44" i="25"/>
  <c r="K44" i="25"/>
  <c r="L44" i="25"/>
  <c r="M44" i="25"/>
  <c r="N44" i="25"/>
  <c r="B45" i="34"/>
  <c r="B45" i="26"/>
  <c r="D44" i="26"/>
  <c r="E44" i="26"/>
  <c r="F44" i="26"/>
  <c r="G44" i="26"/>
  <c r="H44" i="26"/>
  <c r="I44" i="26"/>
  <c r="J44" i="26"/>
  <c r="K44" i="26"/>
  <c r="L44" i="26"/>
  <c r="M44" i="26"/>
  <c r="N44" i="26"/>
  <c r="E44" i="31"/>
  <c r="L44" i="31"/>
  <c r="I44" i="31"/>
  <c r="F44" i="31"/>
  <c r="G44" i="31"/>
  <c r="M44" i="31"/>
  <c r="K44" i="31"/>
  <c r="D44" i="31"/>
  <c r="J44" i="31"/>
  <c r="H44" i="31"/>
  <c r="N44" i="31"/>
  <c r="D44" i="1"/>
  <c r="D45" i="1" s="1"/>
  <c r="E44" i="1"/>
  <c r="E45" i="1" s="1"/>
  <c r="F44" i="1"/>
  <c r="F45" i="1" s="1"/>
  <c r="G44" i="1"/>
  <c r="G45" i="1" s="1"/>
  <c r="H44" i="1"/>
  <c r="H45" i="1" s="1"/>
  <c r="I44" i="1"/>
  <c r="I45" i="1" s="1"/>
  <c r="J44" i="1"/>
  <c r="J45" i="1" s="1"/>
  <c r="K44" i="1"/>
  <c r="K45" i="1" s="1"/>
  <c r="L44" i="1"/>
  <c r="L45" i="1" s="1"/>
  <c r="M44" i="1"/>
  <c r="M45" i="1" s="1"/>
  <c r="N44" i="1"/>
  <c r="N45" i="1" s="1"/>
  <c r="B45" i="23"/>
  <c r="B45" i="22"/>
  <c r="B45" i="1"/>
  <c r="S1" i="25" l="1"/>
  <c r="B45" i="25"/>
  <c r="R44" i="31"/>
  <c r="R45" i="31" s="1"/>
  <c r="S44" i="31"/>
  <c r="S45" i="31" s="1"/>
  <c r="U44" i="31"/>
  <c r="U45" i="31" s="1"/>
  <c r="V44" i="31"/>
  <c r="V45" i="31" s="1"/>
  <c r="W44" i="31"/>
  <c r="W45" i="31" s="1"/>
  <c r="X44" i="31"/>
  <c r="X45" i="31" s="1"/>
  <c r="Y44" i="31"/>
  <c r="Y45" i="31" s="1"/>
  <c r="Z44" i="31"/>
  <c r="Z45" i="31" s="1"/>
  <c r="AC44" i="31"/>
  <c r="AC45" i="31" s="1"/>
  <c r="AE44" i="31"/>
  <c r="AE45" i="31" s="1"/>
  <c r="R44" i="26"/>
  <c r="R45" i="26" s="1"/>
  <c r="S44" i="26"/>
  <c r="S45" i="26" s="1"/>
  <c r="T44" i="26"/>
  <c r="T45" i="26" s="1"/>
  <c r="U44" i="26"/>
  <c r="U45" i="26" s="1"/>
  <c r="V44" i="26"/>
  <c r="V45" i="26" s="1"/>
  <c r="W44" i="26"/>
  <c r="W45" i="26" s="1"/>
  <c r="X44" i="26"/>
  <c r="X45" i="26" s="1"/>
  <c r="Y44" i="26"/>
  <c r="Y45" i="26" s="1"/>
  <c r="Z44" i="26"/>
  <c r="Z45" i="26" s="1"/>
  <c r="AC44" i="26"/>
  <c r="AC45" i="26" s="1"/>
  <c r="AE44" i="26"/>
  <c r="AE45" i="26" s="1"/>
  <c r="R44" i="22"/>
  <c r="R45" i="22" s="1"/>
  <c r="S44" i="22"/>
  <c r="S45" i="22" s="1"/>
  <c r="T44" i="22"/>
  <c r="T45" i="22" s="1"/>
  <c r="U44" i="22"/>
  <c r="U45" i="22" s="1"/>
  <c r="V44" i="22"/>
  <c r="V45" i="22" s="1"/>
  <c r="W44" i="22"/>
  <c r="W45" i="22" s="1"/>
  <c r="X44" i="22"/>
  <c r="X45" i="22" s="1"/>
  <c r="Y44" i="22"/>
  <c r="Y45" i="22" s="1"/>
  <c r="Z44" i="22"/>
  <c r="Z45" i="22" s="1"/>
  <c r="AC44" i="22"/>
  <c r="AC45" i="22" s="1"/>
  <c r="AE44" i="22"/>
  <c r="AE45" i="22" s="1"/>
  <c r="R44" i="1"/>
  <c r="R45" i="1" s="1"/>
  <c r="S44" i="1"/>
  <c r="S45" i="1" s="1"/>
  <c r="T44" i="1"/>
  <c r="T45" i="1" s="1"/>
  <c r="U44" i="1"/>
  <c r="U45" i="1" s="1"/>
  <c r="V44" i="1"/>
  <c r="V45" i="1" s="1"/>
  <c r="W44" i="1"/>
  <c r="W45" i="1" s="1"/>
  <c r="X44" i="1"/>
  <c r="X45" i="1" s="1"/>
  <c r="Y44" i="1"/>
  <c r="Y45" i="1" s="1"/>
  <c r="Z44" i="1"/>
  <c r="Z45" i="1" s="1"/>
  <c r="AC44" i="1"/>
  <c r="AC45" i="1" s="1"/>
  <c r="AE44" i="1"/>
  <c r="AE45" i="1" s="1"/>
  <c r="T1" i="25" l="1"/>
  <c r="R44" i="25"/>
  <c r="AD44" i="22"/>
  <c r="AD45" i="22" s="1"/>
  <c r="AD44" i="1"/>
  <c r="AD45" i="1" s="1"/>
  <c r="AD44" i="26"/>
  <c r="AD45" i="26" s="1"/>
  <c r="AD44" i="31"/>
  <c r="AD45" i="31" s="1"/>
  <c r="R45" i="25" l="1"/>
  <c r="S44" i="25"/>
  <c r="U1" i="25"/>
  <c r="D45" i="26"/>
  <c r="D45" i="31"/>
  <c r="E45" i="25"/>
  <c r="S45" i="25" l="1"/>
  <c r="T44" i="25"/>
  <c r="T45" i="25" s="1"/>
  <c r="V1" i="25"/>
  <c r="D45" i="22"/>
  <c r="E45" i="26"/>
  <c r="E45" i="22"/>
  <c r="D45" i="25"/>
  <c r="F45" i="25"/>
  <c r="G45" i="25"/>
  <c r="U44" i="25" l="1"/>
  <c r="W1" i="25"/>
  <c r="F45" i="26"/>
  <c r="F45" i="22"/>
  <c r="E45" i="31"/>
  <c r="H45" i="25"/>
  <c r="U45" i="25" l="1"/>
  <c r="V44" i="25"/>
  <c r="V45" i="25" s="1"/>
  <c r="X1" i="25"/>
  <c r="G45" i="26"/>
  <c r="G45" i="22"/>
  <c r="F45" i="31"/>
  <c r="I45" i="25"/>
  <c r="Y1" i="25" l="1"/>
  <c r="W44" i="25"/>
  <c r="W45" i="25" s="1"/>
  <c r="H45" i="26"/>
  <c r="H45" i="22"/>
  <c r="G45" i="31"/>
  <c r="J45" i="25"/>
  <c r="X44" i="25" l="1"/>
  <c r="Z1" i="25"/>
  <c r="I45" i="26"/>
  <c r="I45" i="22"/>
  <c r="H45" i="31"/>
  <c r="K45" i="25"/>
  <c r="X45" i="25" l="1"/>
  <c r="Y44" i="25"/>
  <c r="AA1" i="25"/>
  <c r="J45" i="26"/>
  <c r="J45" i="22"/>
  <c r="I45" i="31"/>
  <c r="P44" i="25"/>
  <c r="P45" i="25" s="1"/>
  <c r="L45" i="25"/>
  <c r="Y45" i="25" l="1"/>
  <c r="Z44" i="25"/>
  <c r="AB1" i="25"/>
  <c r="K45" i="26"/>
  <c r="K45" i="22"/>
  <c r="J45" i="31"/>
  <c r="M45" i="25"/>
  <c r="Z45" i="25" l="1"/>
  <c r="AA44" i="25"/>
  <c r="AC1" i="25"/>
  <c r="L45" i="26"/>
  <c r="L45" i="22"/>
  <c r="K45" i="31"/>
  <c r="N45" i="25"/>
  <c r="AA45" i="25" l="1"/>
  <c r="AD1" i="25"/>
  <c r="M45" i="26"/>
  <c r="M45" i="22"/>
  <c r="L45" i="31"/>
  <c r="AE1" i="25" l="1"/>
  <c r="N45" i="26"/>
  <c r="N45" i="22"/>
  <c r="Q44" i="1"/>
  <c r="M45" i="31"/>
  <c r="AD44" i="25" l="1"/>
  <c r="AD45" i="25" s="1"/>
  <c r="Q45" i="1"/>
  <c r="N45" i="31"/>
  <c r="AI20" i="25" l="1"/>
  <c r="AF33" i="25"/>
  <c r="AH20" i="25"/>
  <c r="AH12" i="25"/>
  <c r="AI12" i="25"/>
  <c r="AF15" i="25"/>
  <c r="AF25" i="25"/>
  <c r="AI24" i="25"/>
  <c r="AH24" i="25"/>
  <c r="AI19" i="25"/>
  <c r="AF11" i="25"/>
  <c r="AH19" i="25"/>
  <c r="AH15" i="25"/>
  <c r="AI15" i="25"/>
  <c r="AF28" i="25"/>
  <c r="AH11" i="25"/>
  <c r="AF19" i="25"/>
  <c r="AI11" i="25"/>
  <c r="AI7" i="25"/>
  <c r="AF7" i="25"/>
  <c r="AH7" i="25"/>
  <c r="AF35" i="25"/>
  <c r="AH33" i="25"/>
  <c r="AI33" i="25"/>
  <c r="AH29" i="25"/>
  <c r="AF24" i="25"/>
  <c r="AI29" i="25"/>
  <c r="AF10" i="25"/>
  <c r="AH25" i="25"/>
  <c r="AI25" i="25"/>
  <c r="AF21" i="25"/>
  <c r="AH22" i="25"/>
  <c r="AI22" i="25"/>
  <c r="AF14" i="25"/>
  <c r="AI18" i="25"/>
  <c r="AH18" i="25"/>
  <c r="AH13" i="25"/>
  <c r="AI13" i="25"/>
  <c r="AF13" i="25"/>
  <c r="AH10" i="25"/>
  <c r="AF16" i="25"/>
  <c r="AI10" i="25"/>
  <c r="AH6" i="25"/>
  <c r="AI6" i="25"/>
  <c r="AF6" i="25"/>
  <c r="AF31" i="25"/>
  <c r="AI32" i="25"/>
  <c r="AH32" i="25"/>
  <c r="AF22" i="25"/>
  <c r="AI28" i="25"/>
  <c r="AH28" i="25"/>
  <c r="AH17" i="25"/>
  <c r="AF17" i="25"/>
  <c r="AI17" i="25"/>
  <c r="AF12" i="25"/>
  <c r="AH9" i="25"/>
  <c r="AI9" i="25"/>
  <c r="AH5" i="25"/>
  <c r="AF5" i="25"/>
  <c r="AI5" i="25"/>
  <c r="AH31" i="25"/>
  <c r="AI31" i="25"/>
  <c r="AF27" i="25"/>
  <c r="AI27" i="25"/>
  <c r="AF29" i="25"/>
  <c r="AH27" i="25"/>
  <c r="AF36" i="25"/>
  <c r="AI23" i="25"/>
  <c r="AH23" i="25"/>
  <c r="AI21" i="25"/>
  <c r="AF18" i="25"/>
  <c r="AH21" i="25"/>
  <c r="AI16" i="25"/>
  <c r="AH16" i="25"/>
  <c r="AF20" i="25"/>
  <c r="AI14" i="25"/>
  <c r="AH14" i="25"/>
  <c r="AF4" i="25"/>
  <c r="AI8" i="25"/>
  <c r="AF8" i="25"/>
  <c r="AH8" i="25"/>
  <c r="AF9" i="25"/>
  <c r="AI4" i="25"/>
  <c r="AH4" i="25"/>
  <c r="AI30" i="25"/>
  <c r="AF34" i="25"/>
  <c r="AH30" i="25"/>
  <c r="AI26" i="25"/>
  <c r="AF32" i="25"/>
  <c r="AH26" i="25"/>
  <c r="AE44" i="25"/>
  <c r="AJ35" i="25" l="1"/>
  <c r="AJ34" i="25"/>
  <c r="AJ36" i="25"/>
  <c r="AK30" i="25"/>
  <c r="AJ8" i="25"/>
  <c r="AK6" i="25"/>
  <c r="AK33" i="25"/>
  <c r="AJ7" i="25"/>
  <c r="AJ30" i="25"/>
  <c r="AK31" i="25"/>
  <c r="AK28" i="25"/>
  <c r="AJ32" i="25"/>
  <c r="AK13" i="25"/>
  <c r="AJ18" i="25"/>
  <c r="AK25" i="25"/>
  <c r="AJ29" i="25"/>
  <c r="AK15" i="25"/>
  <c r="AJ12" i="25"/>
  <c r="AJ20" i="25"/>
  <c r="AJ4" i="25"/>
  <c r="AK26" i="25"/>
  <c r="AK14" i="25"/>
  <c r="AK23" i="25"/>
  <c r="AK27" i="25"/>
  <c r="AK5" i="25"/>
  <c r="AJ25" i="25"/>
  <c r="AK24" i="25"/>
  <c r="AJ16" i="25"/>
  <c r="AJ9" i="25"/>
  <c r="AE45" i="25"/>
  <c r="AK4" i="25"/>
  <c r="AK8" i="25"/>
  <c r="AJ21" i="25"/>
  <c r="AJ23" i="25"/>
  <c r="AJ31" i="25"/>
  <c r="AJ5" i="25"/>
  <c r="AK32" i="25"/>
  <c r="AJ13" i="25"/>
  <c r="AK18" i="25"/>
  <c r="AJ22" i="25"/>
  <c r="AK29" i="25"/>
  <c r="AK7" i="25"/>
  <c r="AJ15" i="25"/>
  <c r="AJ19" i="25"/>
  <c r="AJ24" i="25"/>
  <c r="AJ14" i="25"/>
  <c r="AK21" i="25"/>
  <c r="AK17" i="25"/>
  <c r="AK10" i="25"/>
  <c r="AJ33" i="25"/>
  <c r="AK11" i="25"/>
  <c r="AK19" i="25"/>
  <c r="AJ26" i="25"/>
  <c r="AK16" i="25"/>
  <c r="AJ27" i="25"/>
  <c r="AK9" i="25"/>
  <c r="AJ17" i="25"/>
  <c r="AJ28" i="25"/>
  <c r="AJ6" i="25"/>
  <c r="AJ10" i="25"/>
  <c r="AK22" i="25"/>
  <c r="AJ11" i="25"/>
  <c r="AK12" i="25"/>
  <c r="AK20" i="25"/>
  <c r="O44" i="1" l="1"/>
  <c r="O45" i="1" s="1"/>
  <c r="P44" i="1"/>
  <c r="P45" i="1" s="1"/>
  <c r="Q44" i="26" l="1"/>
  <c r="Q45" i="26" s="1"/>
  <c r="Q44" i="22"/>
  <c r="Q45" i="22" s="1"/>
  <c r="O44" i="25"/>
  <c r="O45" i="25" s="1"/>
  <c r="Q44" i="25"/>
  <c r="Q45" i="25" s="1"/>
  <c r="P44" i="26"/>
  <c r="P45" i="26" s="1"/>
  <c r="O44" i="26"/>
  <c r="O45" i="26" s="1"/>
  <c r="O44" i="22"/>
  <c r="O45" i="22" s="1"/>
  <c r="P44" i="22"/>
  <c r="P45" i="22" s="1"/>
  <c r="Q44" i="31"/>
  <c r="Q45" i="31" s="1"/>
  <c r="P44" i="31" l="1"/>
  <c r="P45" i="31" s="1"/>
  <c r="O44" i="31"/>
  <c r="O45" i="31" s="1"/>
  <c r="T44" i="31" l="1"/>
  <c r="T45" i="31" s="1"/>
  <c r="AB44" i="26"/>
  <c r="AB45" i="26" s="1"/>
  <c r="AB44" i="22"/>
  <c r="AB45" i="22" s="1"/>
  <c r="AC44" i="25"/>
  <c r="AC45" i="25" s="1"/>
  <c r="AB44" i="31"/>
  <c r="AB45" i="31" s="1"/>
  <c r="AB44" i="1"/>
  <c r="AB45" i="1" s="1"/>
  <c r="AI44" i="26" l="1"/>
  <c r="AF3" i="25"/>
  <c r="AH3" i="25"/>
  <c r="AH44" i="25" s="1"/>
  <c r="AI3" i="25"/>
  <c r="AI44" i="31"/>
  <c r="AH44" i="31"/>
  <c r="AH44" i="22"/>
  <c r="AI44" i="22"/>
  <c r="AI44" i="1"/>
  <c r="AB44" i="25"/>
  <c r="AB45" i="25" s="1"/>
  <c r="AA44" i="26"/>
  <c r="AA45" i="26" s="1"/>
  <c r="AA44" i="22"/>
  <c r="AA45" i="22" s="1"/>
  <c r="AA44" i="1"/>
  <c r="AA45" i="1" s="1"/>
  <c r="AA44" i="31"/>
  <c r="AA45" i="31" s="1"/>
  <c r="AG3" i="25" l="1"/>
  <c r="AG36" i="25"/>
  <c r="AG35" i="25"/>
  <c r="AG34" i="25"/>
  <c r="AG16" i="25"/>
  <c r="AG14" i="25"/>
  <c r="AG26" i="25"/>
  <c r="AG30" i="25"/>
  <c r="AG24" i="25"/>
  <c r="AG20" i="25"/>
  <c r="AG8" i="25"/>
  <c r="AG19" i="25"/>
  <c r="AG7" i="25"/>
  <c r="AG32" i="25"/>
  <c r="AG28" i="25"/>
  <c r="AG27" i="25"/>
  <c r="AG22" i="25"/>
  <c r="AG25" i="25"/>
  <c r="AG17" i="25"/>
  <c r="AG31" i="25"/>
  <c r="AG5" i="25"/>
  <c r="AG23" i="25"/>
  <c r="AG29" i="25"/>
  <c r="AG6" i="25"/>
  <c r="AG13" i="25"/>
  <c r="AG12" i="25"/>
  <c r="AG18" i="25"/>
  <c r="AG33" i="25"/>
  <c r="AG11" i="25"/>
  <c r="AG9" i="25"/>
  <c r="AG21" i="25"/>
  <c r="AG4" i="25"/>
  <c r="AG15" i="25"/>
  <c r="AG10" i="25"/>
  <c r="AJ44" i="31"/>
  <c r="AJ3" i="25"/>
  <c r="AJ44" i="25" s="1"/>
  <c r="C43" i="25" s="1"/>
  <c r="AJ44" i="22"/>
  <c r="AJ44" i="26"/>
  <c r="AK44" i="1"/>
  <c r="AH44" i="1"/>
  <c r="AF44" i="26"/>
  <c r="AF44" i="25"/>
  <c r="AF44" i="22"/>
  <c r="AF44" i="31"/>
  <c r="AJ44" i="1"/>
  <c r="AF44" i="1"/>
  <c r="AK44" i="31"/>
  <c r="AI44" i="25"/>
  <c r="AK3" i="25"/>
  <c r="AK44" i="25" s="1"/>
  <c r="C42" i="25" s="1"/>
  <c r="AH44" i="26"/>
  <c r="AK44" i="26"/>
  <c r="AK44" i="22"/>
  <c r="C42" i="1" l="1"/>
  <c r="C43" i="1"/>
  <c r="C43" i="26"/>
  <c r="C42" i="31"/>
  <c r="C42" i="22"/>
  <c r="C43" i="31"/>
  <c r="C42" i="26"/>
  <c r="C43" i="22"/>
  <c r="N42" i="26"/>
  <c r="J42" i="26"/>
  <c r="F42" i="26"/>
  <c r="M42" i="26"/>
  <c r="H42" i="26"/>
  <c r="L42" i="26"/>
  <c r="G42" i="26"/>
  <c r="K42" i="26"/>
  <c r="E42" i="26"/>
  <c r="I42" i="26"/>
  <c r="D42" i="26"/>
  <c r="N42" i="25"/>
  <c r="J42" i="25"/>
  <c r="F42" i="25"/>
  <c r="M42" i="25"/>
  <c r="I42" i="25"/>
  <c r="E42" i="25"/>
  <c r="H42" i="25"/>
  <c r="G42" i="25"/>
  <c r="L42" i="25"/>
  <c r="D42" i="25"/>
  <c r="K42" i="25"/>
  <c r="N43" i="1"/>
  <c r="J43" i="1"/>
  <c r="F43" i="1"/>
  <c r="M43" i="1"/>
  <c r="I43" i="1"/>
  <c r="E43" i="1"/>
  <c r="L43" i="1"/>
  <c r="D43" i="1"/>
  <c r="K43" i="1"/>
  <c r="H43" i="1"/>
  <c r="G43" i="1"/>
  <c r="N43" i="31"/>
  <c r="J43" i="31"/>
  <c r="F43" i="31"/>
  <c r="I43" i="31"/>
  <c r="D43" i="31"/>
  <c r="M43" i="31"/>
  <c r="H43" i="31"/>
  <c r="L43" i="31"/>
  <c r="G43" i="31"/>
  <c r="K43" i="31"/>
  <c r="E43" i="31"/>
  <c r="N43" i="25"/>
  <c r="J43" i="25"/>
  <c r="F43" i="25"/>
  <c r="M43" i="25"/>
  <c r="I43" i="25"/>
  <c r="E43" i="25"/>
  <c r="L43" i="25"/>
  <c r="D43" i="25"/>
  <c r="K43" i="25"/>
  <c r="H43" i="25"/>
  <c r="G43" i="25"/>
  <c r="N42" i="22"/>
  <c r="J42" i="22"/>
  <c r="F42" i="22"/>
  <c r="M42" i="22"/>
  <c r="I42" i="22"/>
  <c r="E42" i="22"/>
  <c r="H42" i="22"/>
  <c r="G42" i="22"/>
  <c r="L42" i="22"/>
  <c r="D42" i="22"/>
  <c r="K42" i="22"/>
  <c r="N42" i="1"/>
  <c r="J42" i="1"/>
  <c r="F42" i="1"/>
  <c r="M42" i="1"/>
  <c r="I42" i="1"/>
  <c r="E42" i="1"/>
  <c r="H42" i="1"/>
  <c r="G42" i="1"/>
  <c r="L42" i="1"/>
  <c r="D42" i="1"/>
  <c r="K42" i="1"/>
  <c r="N42" i="31"/>
  <c r="J42" i="31"/>
  <c r="F42" i="31"/>
  <c r="K42" i="31"/>
  <c r="E42" i="31"/>
  <c r="I42" i="31"/>
  <c r="D42" i="31"/>
  <c r="M42" i="31"/>
  <c r="H42" i="31"/>
  <c r="L42" i="31"/>
  <c r="G42" i="31"/>
  <c r="N43" i="22"/>
  <c r="J43" i="22"/>
  <c r="F43" i="22"/>
  <c r="M43" i="22"/>
  <c r="I43" i="22"/>
  <c r="E43" i="22"/>
  <c r="L43" i="22"/>
  <c r="D43" i="22"/>
  <c r="K43" i="22"/>
  <c r="H43" i="22"/>
  <c r="G43" i="22"/>
  <c r="N43" i="26"/>
  <c r="J43" i="26"/>
  <c r="F43" i="26"/>
  <c r="M43" i="26"/>
  <c r="L43" i="26"/>
  <c r="G43" i="26"/>
  <c r="K43" i="26"/>
  <c r="E43" i="26"/>
  <c r="I43" i="26"/>
  <c r="D43" i="26"/>
  <c r="H43" i="26"/>
  <c r="T42" i="1"/>
  <c r="Q42" i="1"/>
  <c r="AC42" i="1"/>
  <c r="AE42" i="1"/>
  <c r="AA42" i="1"/>
  <c r="U42" i="1"/>
  <c r="R42" i="1"/>
  <c r="S42" i="1"/>
  <c r="Z42" i="1"/>
  <c r="Y42" i="1"/>
  <c r="AB42" i="1"/>
  <c r="AJ42" i="1"/>
  <c r="X42" i="1"/>
  <c r="O42" i="1"/>
  <c r="P42" i="1"/>
  <c r="AK42" i="1"/>
  <c r="W42" i="1"/>
  <c r="AH42" i="1"/>
  <c r="AF42" i="1"/>
  <c r="V42" i="1"/>
  <c r="AD42" i="1"/>
  <c r="AI42" i="1"/>
  <c r="Z42" i="26"/>
  <c r="AE42" i="26"/>
  <c r="S42" i="26"/>
  <c r="R42" i="26"/>
  <c r="V42" i="26"/>
  <c r="AK42" i="26"/>
  <c r="AJ42" i="26"/>
  <c r="Q42" i="26"/>
  <c r="AD42" i="26"/>
  <c r="AC42" i="26"/>
  <c r="Y42" i="26"/>
  <c r="AH42" i="26"/>
  <c r="AF42" i="26"/>
  <c r="U42" i="26"/>
  <c r="T42" i="26"/>
  <c r="P42" i="26"/>
  <c r="W42" i="26"/>
  <c r="AI42" i="26"/>
  <c r="O42" i="26"/>
  <c r="AB42" i="26"/>
  <c r="X42" i="26"/>
  <c r="AA42" i="26"/>
  <c r="Y42" i="25"/>
  <c r="AI42" i="25"/>
  <c r="T42" i="25"/>
  <c r="AE42" i="25"/>
  <c r="Z42" i="25"/>
  <c r="AA42" i="25"/>
  <c r="S42" i="25"/>
  <c r="Q42" i="25"/>
  <c r="V42" i="25"/>
  <c r="X42" i="25"/>
  <c r="W42" i="25"/>
  <c r="O42" i="25"/>
  <c r="R42" i="25"/>
  <c r="AD42" i="25"/>
  <c r="P42" i="25"/>
  <c r="AC42" i="25"/>
  <c r="AK42" i="25"/>
  <c r="AH42" i="25"/>
  <c r="U42" i="25"/>
  <c r="AF42" i="25"/>
  <c r="AJ42" i="25"/>
  <c r="AB42" i="25"/>
  <c r="AH43" i="1"/>
  <c r="AE43" i="1"/>
  <c r="T43" i="1"/>
  <c r="AD43" i="1"/>
  <c r="W43" i="1"/>
  <c r="AJ43" i="1"/>
  <c r="AF43" i="1"/>
  <c r="U43" i="1"/>
  <c r="P43" i="1"/>
  <c r="AC43" i="1"/>
  <c r="V43" i="1"/>
  <c r="AK43" i="1"/>
  <c r="X43" i="1"/>
  <c r="Y43" i="1"/>
  <c r="O43" i="1"/>
  <c r="S43" i="1"/>
  <c r="R43" i="1"/>
  <c r="Z43" i="1"/>
  <c r="AB43" i="1"/>
  <c r="AA43" i="1"/>
  <c r="Q43" i="1"/>
  <c r="AI43" i="1"/>
  <c r="AJ43" i="31"/>
  <c r="O43" i="31"/>
  <c r="V43" i="31"/>
  <c r="AA43" i="31"/>
  <c r="Q43" i="31"/>
  <c r="AF43" i="31"/>
  <c r="R43" i="31"/>
  <c r="S43" i="31"/>
  <c r="AK43" i="31"/>
  <c r="W43" i="31"/>
  <c r="T43" i="31"/>
  <c r="Z43" i="31"/>
  <c r="U43" i="31"/>
  <c r="AD43" i="31"/>
  <c r="X43" i="31"/>
  <c r="AI43" i="31"/>
  <c r="AC43" i="31"/>
  <c r="AE43" i="31"/>
  <c r="AB43" i="31"/>
  <c r="P43" i="31"/>
  <c r="AH43" i="31"/>
  <c r="Y43" i="31"/>
  <c r="Y43" i="25"/>
  <c r="Q43" i="25"/>
  <c r="W43" i="25"/>
  <c r="AI43" i="25"/>
  <c r="AJ43" i="25"/>
  <c r="AB43" i="25"/>
  <c r="O43" i="25"/>
  <c r="Z43" i="25"/>
  <c r="AH43" i="25"/>
  <c r="AF43" i="25"/>
  <c r="V43" i="25"/>
  <c r="U43" i="25"/>
  <c r="AK43" i="25"/>
  <c r="AA43" i="25"/>
  <c r="T43" i="25"/>
  <c r="AE43" i="25"/>
  <c r="AC43" i="25"/>
  <c r="AD43" i="25"/>
  <c r="X43" i="25"/>
  <c r="P43" i="25"/>
  <c r="S43" i="25"/>
  <c r="R43" i="25"/>
  <c r="V42" i="22"/>
  <c r="AH42" i="22"/>
  <c r="AD42" i="22"/>
  <c r="AE42" i="22"/>
  <c r="U42" i="22"/>
  <c r="AC42" i="22"/>
  <c r="AF42" i="22"/>
  <c r="Q42" i="22"/>
  <c r="AK42" i="22"/>
  <c r="R42" i="22"/>
  <c r="AI42" i="22"/>
  <c r="W42" i="22"/>
  <c r="T42" i="22"/>
  <c r="Z42" i="22"/>
  <c r="AA42" i="22"/>
  <c r="O42" i="22"/>
  <c r="Y42" i="22"/>
  <c r="X42" i="22"/>
  <c r="S42" i="22"/>
  <c r="AJ42" i="22"/>
  <c r="P42" i="22"/>
  <c r="AB42" i="22"/>
  <c r="O42" i="31"/>
  <c r="Q42" i="31"/>
  <c r="AI42" i="31"/>
  <c r="P42" i="31"/>
  <c r="AK42" i="31"/>
  <c r="R42" i="31"/>
  <c r="AE42" i="31"/>
  <c r="AJ42" i="31"/>
  <c r="W42" i="31"/>
  <c r="AF42" i="31"/>
  <c r="S42" i="31"/>
  <c r="AD42" i="31"/>
  <c r="AC42" i="31"/>
  <c r="U42" i="31"/>
  <c r="AB42" i="31"/>
  <c r="AA42" i="31"/>
  <c r="T42" i="31"/>
  <c r="X42" i="31"/>
  <c r="V42" i="31"/>
  <c r="Z42" i="31"/>
  <c r="AH42" i="31"/>
  <c r="Y42" i="31"/>
  <c r="S43" i="22"/>
  <c r="Y43" i="22"/>
  <c r="R43" i="22"/>
  <c r="AJ43" i="22"/>
  <c r="AF43" i="22"/>
  <c r="AH43" i="22"/>
  <c r="AA43" i="22"/>
  <c r="AK43" i="22"/>
  <c r="AE43" i="22"/>
  <c r="AC43" i="22"/>
  <c r="Z43" i="22"/>
  <c r="V43" i="22"/>
  <c r="T43" i="22"/>
  <c r="Q43" i="22"/>
  <c r="X43" i="22"/>
  <c r="O43" i="22"/>
  <c r="W43" i="22"/>
  <c r="AD43" i="22"/>
  <c r="U43" i="22"/>
  <c r="AI43" i="22"/>
  <c r="P43" i="22"/>
  <c r="AB43" i="22"/>
  <c r="AF43" i="26"/>
  <c r="W43" i="26"/>
  <c r="V43" i="26"/>
  <c r="X43" i="26"/>
  <c r="AE43" i="26"/>
  <c r="Z43" i="26"/>
  <c r="AH43" i="26"/>
  <c r="R43" i="26"/>
  <c r="AK43" i="26"/>
  <c r="U43" i="26"/>
  <c r="O43" i="26"/>
  <c r="P43" i="26"/>
  <c r="AA43" i="26"/>
  <c r="S43" i="26"/>
  <c r="AJ43" i="26"/>
  <c r="Y43" i="26"/>
  <c r="AD43" i="26"/>
  <c r="AC43" i="26"/>
  <c r="Q43" i="26"/>
  <c r="AB43" i="26"/>
  <c r="T43" i="26"/>
  <c r="AI43" i="26"/>
  <c r="AF3" i="23" l="1"/>
  <c r="AC44" i="34"/>
  <c r="T44" i="34"/>
  <c r="G44" i="34"/>
  <c r="I44" i="34"/>
  <c r="W44" i="34"/>
  <c r="Y44" i="34"/>
  <c r="U44" i="34"/>
  <c r="AD44" i="34"/>
  <c r="X44" i="34"/>
  <c r="D44" i="34"/>
  <c r="L44" i="34"/>
  <c r="P44" i="34"/>
  <c r="K44" i="34"/>
  <c r="R44" i="34"/>
  <c r="F44" i="34"/>
  <c r="Q44" i="34"/>
  <c r="M44" i="34"/>
  <c r="N44" i="34"/>
  <c r="J44" i="34"/>
  <c r="AE44" i="34"/>
  <c r="V44" i="34"/>
  <c r="AB44" i="34"/>
  <c r="S44" i="34"/>
  <c r="E44" i="34"/>
  <c r="AA44" i="34"/>
  <c r="O44" i="34"/>
  <c r="Z44" i="34"/>
  <c r="H44" i="34"/>
  <c r="AG33" i="23" l="1"/>
  <c r="AG13" i="23"/>
  <c r="AG32" i="23"/>
  <c r="AG17" i="23"/>
  <c r="AG36" i="23"/>
  <c r="AG19" i="23"/>
  <c r="AG34" i="23"/>
  <c r="AG18" i="23"/>
  <c r="AG25" i="23"/>
  <c r="AG24" i="23"/>
  <c r="AG26" i="23"/>
  <c r="AG27" i="23"/>
  <c r="AG16" i="23"/>
  <c r="AG20" i="23"/>
  <c r="AG23" i="23"/>
  <c r="AG22" i="23"/>
  <c r="AG29" i="23"/>
  <c r="AG9" i="23"/>
  <c r="AG28" i="23"/>
  <c r="AG12" i="23"/>
  <c r="AG31" i="23"/>
  <c r="AG15" i="23"/>
  <c r="AG30" i="23"/>
  <c r="AG14" i="23"/>
  <c r="AG5" i="23"/>
  <c r="AG8" i="23"/>
  <c r="AG11" i="23"/>
  <c r="AG10" i="23"/>
  <c r="AG35" i="23"/>
  <c r="AG4" i="23"/>
  <c r="AG7" i="23"/>
  <c r="AG6" i="23"/>
  <c r="AF44" i="23"/>
  <c r="AG21" i="23"/>
  <c r="AH44" i="34"/>
  <c r="AI44" i="34"/>
  <c r="M45" i="34"/>
  <c r="F45" i="34"/>
  <c r="K45" i="34"/>
  <c r="L45" i="34"/>
  <c r="X45" i="34"/>
  <c r="E45" i="34"/>
  <c r="Z45" i="34"/>
  <c r="AA45" i="34"/>
  <c r="J45" i="34"/>
  <c r="N45" i="34"/>
  <c r="Q45" i="34"/>
  <c r="R45" i="34"/>
  <c r="P45" i="34"/>
  <c r="D45" i="34"/>
  <c r="V45" i="34"/>
  <c r="I45" i="34"/>
  <c r="T45" i="34"/>
  <c r="AC45" i="34"/>
  <c r="U45" i="34"/>
  <c r="Y45" i="34"/>
  <c r="W45" i="34"/>
  <c r="G45" i="34"/>
  <c r="S45" i="34"/>
  <c r="AE45" i="34"/>
  <c r="AD45" i="34"/>
  <c r="AB45" i="34"/>
  <c r="H45" i="34"/>
  <c r="O45" i="34"/>
  <c r="AJ3" i="34" l="1"/>
  <c r="AJ44" i="34" s="1"/>
  <c r="C43" i="34" s="1"/>
  <c r="AK3" i="34"/>
  <c r="AK44" i="34" s="1"/>
  <c r="C42" i="34" s="1"/>
  <c r="AF44" i="34"/>
  <c r="F42" i="34" l="1"/>
  <c r="Q43" i="34"/>
  <c r="U43" i="34"/>
  <c r="AJ42" i="34"/>
  <c r="T43" i="34"/>
  <c r="AF43" i="34"/>
  <c r="AH43" i="34"/>
  <c r="Y43" i="34"/>
  <c r="M43" i="34"/>
  <c r="X42" i="34"/>
  <c r="V43" i="34"/>
  <c r="L43" i="34"/>
  <c r="K43" i="34"/>
  <c r="O43" i="34"/>
  <c r="AD43" i="34"/>
  <c r="R42" i="34"/>
  <c r="AA42" i="34"/>
  <c r="AJ43" i="34"/>
  <c r="AE43" i="34"/>
  <c r="E43" i="34"/>
  <c r="AA43" i="34"/>
  <c r="D43" i="34"/>
  <c r="G43" i="34"/>
  <c r="K42" i="34"/>
  <c r="Z42" i="34"/>
  <c r="F43" i="34"/>
  <c r="AK43" i="34"/>
  <c r="AC43" i="34"/>
  <c r="W43" i="34"/>
  <c r="AB43" i="34"/>
  <c r="N43" i="34"/>
  <c r="X43" i="34"/>
  <c r="J42" i="34"/>
  <c r="S43" i="34"/>
  <c r="I43" i="34"/>
  <c r="R43" i="34"/>
  <c r="H43" i="34"/>
  <c r="P43" i="34"/>
  <c r="Z43" i="34"/>
  <c r="AI43" i="34"/>
  <c r="J43" i="34"/>
  <c r="Q42" i="34"/>
  <c r="AF42" i="34"/>
  <c r="AB42" i="34"/>
  <c r="E42" i="34"/>
  <c r="AE42" i="34"/>
  <c r="U42" i="34"/>
  <c r="AI42" i="34"/>
  <c r="I42" i="34"/>
  <c r="O42" i="34"/>
  <c r="P42" i="34"/>
  <c r="S42" i="34"/>
  <c r="V42" i="34"/>
  <c r="D42" i="34"/>
  <c r="L42" i="34"/>
  <c r="AD42" i="34"/>
  <c r="AH42" i="34"/>
  <c r="H42" i="34"/>
  <c r="W42" i="34"/>
  <c r="Y42" i="34"/>
  <c r="N42" i="34"/>
  <c r="AC42" i="34"/>
  <c r="M42" i="34"/>
  <c r="AK42" i="34"/>
  <c r="T42" i="34"/>
  <c r="G42" i="34"/>
  <c r="AE44" i="35" l="1"/>
  <c r="AE37" i="35"/>
  <c r="J37" i="35"/>
  <c r="J3" i="35"/>
  <c r="J44" i="35" s="1"/>
  <c r="D37" i="35"/>
  <c r="D3" i="35"/>
  <c r="D44" i="35" s="1"/>
  <c r="AA37" i="35"/>
  <c r="AA3" i="35"/>
  <c r="AA44" i="35" s="1"/>
  <c r="U3" i="35"/>
  <c r="U44" i="35" s="1"/>
  <c r="U37" i="35"/>
  <c r="T37" i="35"/>
  <c r="T3" i="35"/>
  <c r="T44" i="35" s="1"/>
  <c r="G3" i="35"/>
  <c r="G44" i="35" s="1"/>
  <c r="G37" i="35"/>
  <c r="V3" i="35"/>
  <c r="V44" i="35" s="1"/>
  <c r="V37" i="35"/>
  <c r="AD37" i="35"/>
  <c r="AD3" i="35"/>
  <c r="AD44" i="35" s="1"/>
  <c r="H37" i="35"/>
  <c r="H3" i="35"/>
  <c r="H44" i="35" s="1"/>
  <c r="S3" i="35"/>
  <c r="S44" i="35" s="1"/>
  <c r="S37" i="35"/>
  <c r="Y3" i="35"/>
  <c r="Y44" i="35" s="1"/>
  <c r="Y37" i="35"/>
  <c r="F3" i="35"/>
  <c r="F44" i="35" s="1"/>
  <c r="F37" i="35"/>
  <c r="W3" i="35"/>
  <c r="W44" i="35" s="1"/>
  <c r="W37" i="35"/>
  <c r="M3" i="35"/>
  <c r="M44" i="35" s="1"/>
  <c r="M37" i="35"/>
  <c r="AB3" i="35"/>
  <c r="AB44" i="35" s="1"/>
  <c r="AB37" i="35"/>
  <c r="P3" i="35"/>
  <c r="P44" i="35" s="1"/>
  <c r="P37" i="35"/>
  <c r="L37" i="35"/>
  <c r="L3" i="35"/>
  <c r="L44" i="35" s="1"/>
  <c r="E3" i="35"/>
  <c r="E44" i="35" s="1"/>
  <c r="E37" i="35"/>
  <c r="I3" i="35"/>
  <c r="I44" i="35" s="1"/>
  <c r="I37" i="35"/>
  <c r="X3" i="35"/>
  <c r="X44" i="35" s="1"/>
  <c r="X37" i="35"/>
  <c r="K3" i="35"/>
  <c r="K44" i="35" s="1"/>
  <c r="K37" i="35"/>
  <c r="R3" i="35"/>
  <c r="R44" i="35" s="1"/>
  <c r="R37" i="35"/>
  <c r="Z3" i="35"/>
  <c r="Z44" i="35" s="1"/>
  <c r="Z37" i="35"/>
  <c r="Q3" i="35"/>
  <c r="Q44" i="35" s="1"/>
  <c r="Q37" i="35"/>
  <c r="O3" i="35"/>
  <c r="O44" i="35" s="1"/>
  <c r="O37" i="35"/>
  <c r="AJ22" i="35"/>
  <c r="N3" i="35"/>
  <c r="N44" i="35" s="1"/>
  <c r="N37" i="35"/>
  <c r="AC3" i="35"/>
  <c r="AC44" i="35" s="1"/>
  <c r="AC37" i="35"/>
  <c r="AF3" i="36" l="1"/>
  <c r="AH3" i="35"/>
  <c r="AI3" i="35"/>
  <c r="AI44" i="35" s="1"/>
  <c r="H45" i="35"/>
  <c r="AD45" i="35"/>
  <c r="E45" i="35"/>
  <c r="P45" i="35"/>
  <c r="F45" i="35"/>
  <c r="AK22" i="35"/>
  <c r="N45" i="35"/>
  <c r="Q45" i="35"/>
  <c r="R45" i="35"/>
  <c r="X45" i="35"/>
  <c r="G45" i="35"/>
  <c r="U45" i="35"/>
  <c r="AE45" i="35"/>
  <c r="Z45" i="35"/>
  <c r="K45" i="35"/>
  <c r="I45" i="35"/>
  <c r="V45" i="35"/>
  <c r="J45" i="35"/>
  <c r="AC45" i="35"/>
  <c r="O45" i="35"/>
  <c r="M45" i="35"/>
  <c r="S45" i="35"/>
  <c r="D45" i="35"/>
  <c r="L45" i="35"/>
  <c r="AB45" i="35"/>
  <c r="W45" i="35"/>
  <c r="Y45" i="35"/>
  <c r="T45" i="35"/>
  <c r="AA45" i="35"/>
  <c r="AG18" i="36" l="1"/>
  <c r="AG33" i="36"/>
  <c r="AG4" i="36"/>
  <c r="AG24" i="36"/>
  <c r="AG25" i="36"/>
  <c r="AG12" i="36"/>
  <c r="AG5" i="36"/>
  <c r="AG20" i="36"/>
  <c r="AG10" i="36"/>
  <c r="AG31" i="36"/>
  <c r="AG19" i="36"/>
  <c r="AG8" i="36"/>
  <c r="AG17" i="36"/>
  <c r="AG26" i="36"/>
  <c r="AG9" i="36"/>
  <c r="AG14" i="36"/>
  <c r="AG11" i="36"/>
  <c r="AG7" i="36"/>
  <c r="AG27" i="36"/>
  <c r="AG22" i="36"/>
  <c r="AG30" i="36"/>
  <c r="AG6" i="36"/>
  <c r="AG15" i="36"/>
  <c r="AG23" i="36"/>
  <c r="AG13" i="36"/>
  <c r="AG16" i="36"/>
  <c r="AG32" i="36"/>
  <c r="AG34" i="36"/>
  <c r="AG35" i="36"/>
  <c r="AG28" i="36"/>
  <c r="AG36" i="36"/>
  <c r="AF44" i="36"/>
  <c r="AG29" i="36"/>
  <c r="AG21" i="36"/>
  <c r="AK3" i="35"/>
  <c r="AK44" i="35" s="1"/>
  <c r="AH44" i="35"/>
  <c r="C42" i="35" l="1"/>
  <c r="AJ42" i="35"/>
  <c r="I42" i="35"/>
  <c r="X42" i="35"/>
  <c r="AE42" i="35"/>
  <c r="U42" i="35"/>
  <c r="AB42" i="35"/>
  <c r="O42" i="35"/>
  <c r="N42" i="35"/>
  <c r="F42" i="35"/>
  <c r="E42" i="35"/>
  <c r="Y42" i="35"/>
  <c r="V42" i="35"/>
  <c r="AC42" i="35"/>
  <c r="J42" i="35"/>
  <c r="AI42" i="35"/>
  <c r="H42" i="35"/>
  <c r="AK42" i="35"/>
  <c r="Z42" i="35"/>
  <c r="AF42" i="35"/>
  <c r="AF3" i="35" s="1"/>
  <c r="AA42" i="35"/>
  <c r="R42" i="35"/>
  <c r="S42" i="35"/>
  <c r="W42" i="35"/>
  <c r="G42" i="35"/>
  <c r="D42" i="35"/>
  <c r="P42" i="35"/>
  <c r="Q42" i="35"/>
  <c r="M42" i="35"/>
  <c r="K42" i="35"/>
  <c r="AD42" i="35"/>
  <c r="T42" i="35"/>
  <c r="AH42" i="35"/>
  <c r="L42" i="35"/>
  <c r="AG20" i="35" l="1"/>
  <c r="AG16" i="35"/>
  <c r="AG21" i="35"/>
  <c r="AG14" i="35"/>
  <c r="AG6" i="35"/>
  <c r="AG25" i="35"/>
  <c r="AG27" i="35"/>
  <c r="AG7" i="35"/>
  <c r="AG28" i="35"/>
  <c r="AG24" i="35"/>
  <c r="AG30" i="35"/>
  <c r="AG17" i="35"/>
  <c r="AG9" i="35"/>
  <c r="AG34" i="35"/>
  <c r="AG15" i="35"/>
  <c r="AG23" i="35"/>
  <c r="AG4" i="35"/>
  <c r="AG36" i="35"/>
  <c r="AG32" i="35"/>
  <c r="AG33" i="35"/>
  <c r="AG26" i="35"/>
  <c r="AG18" i="35"/>
  <c r="AG31" i="35"/>
  <c r="AG19" i="35"/>
  <c r="AG13" i="35"/>
  <c r="AG8" i="35"/>
  <c r="AG10" i="35"/>
  <c r="AG5" i="35"/>
  <c r="AG12" i="35"/>
  <c r="AG29" i="35"/>
  <c r="AG11" i="35"/>
  <c r="AG35" i="35"/>
  <c r="AJ3" i="35"/>
  <c r="AJ44" i="35" s="1"/>
  <c r="AF44" i="35"/>
  <c r="AG22" i="35"/>
  <c r="C43" i="35" l="1"/>
  <c r="K43" i="35"/>
  <c r="H43" i="35"/>
  <c r="I43" i="35"/>
  <c r="F43" i="35"/>
  <c r="Y43" i="35"/>
  <c r="P43" i="35"/>
  <c r="AE43" i="35"/>
  <c r="W43" i="35"/>
  <c r="AH43" i="35"/>
  <c r="T43" i="35"/>
  <c r="D43" i="35"/>
  <c r="O43" i="35"/>
  <c r="N43" i="35"/>
  <c r="R43" i="35"/>
  <c r="S43" i="35"/>
  <c r="V43" i="35"/>
  <c r="AD43" i="35"/>
  <c r="AK43" i="35"/>
  <c r="X43" i="35"/>
  <c r="G43" i="35"/>
  <c r="AB43" i="35"/>
  <c r="M43" i="35"/>
  <c r="Z43" i="35"/>
  <c r="AF43" i="35"/>
  <c r="AJ43" i="35"/>
  <c r="L43" i="35"/>
  <c r="U43" i="35"/>
  <c r="AC43" i="35"/>
  <c r="AA43" i="35"/>
  <c r="Q43" i="35"/>
  <c r="J43" i="35"/>
  <c r="E43" i="35"/>
  <c r="AI43" i="35"/>
  <c r="AI21" i="23"/>
  <c r="AJ21" i="23" s="1"/>
  <c r="AB37" i="23"/>
  <c r="AB3" i="23"/>
  <c r="AB44" i="23" s="1"/>
  <c r="P3" i="23"/>
  <c r="P44" i="23" s="1"/>
  <c r="P37" i="23"/>
  <c r="L37" i="23"/>
  <c r="L3" i="23"/>
  <c r="L44" i="23" s="1"/>
  <c r="AE3" i="23"/>
  <c r="AE44" i="23" s="1"/>
  <c r="AE37" i="23"/>
  <c r="AA37" i="23"/>
  <c r="AA3" i="23"/>
  <c r="AA44" i="23" s="1"/>
  <c r="O3" i="23"/>
  <c r="O44" i="23" s="1"/>
  <c r="O37" i="23"/>
  <c r="K37" i="23"/>
  <c r="K3" i="23"/>
  <c r="K44" i="23" s="1"/>
  <c r="Z3" i="23"/>
  <c r="Z44" i="23" s="1"/>
  <c r="Z37" i="23"/>
  <c r="V37" i="23"/>
  <c r="V3" i="23"/>
  <c r="V44" i="23" s="1"/>
  <c r="J3" i="23"/>
  <c r="J44" i="23" s="1"/>
  <c r="J37" i="23"/>
  <c r="F37" i="23"/>
  <c r="F3" i="23"/>
  <c r="F44" i="23" s="1"/>
  <c r="U3" i="23"/>
  <c r="U44" i="23" s="1"/>
  <c r="U37" i="23"/>
  <c r="Q37" i="23"/>
  <c r="Q3" i="23"/>
  <c r="Q44" i="23" s="1"/>
  <c r="E3" i="23"/>
  <c r="E44" i="23" s="1"/>
  <c r="E37" i="23"/>
  <c r="C37" i="23"/>
  <c r="C3" i="23"/>
  <c r="AH21" i="23"/>
  <c r="T3" i="23"/>
  <c r="T44" i="23" s="1"/>
  <c r="T37" i="23"/>
  <c r="D3" i="23"/>
  <c r="D44" i="23" s="1"/>
  <c r="D37" i="23"/>
  <c r="S3" i="23"/>
  <c r="S44" i="23" s="1"/>
  <c r="S37" i="23"/>
  <c r="AD3" i="23"/>
  <c r="AD44" i="23" s="1"/>
  <c r="AD37" i="23"/>
  <c r="N3" i="23"/>
  <c r="N44" i="23" s="1"/>
  <c r="N37" i="23"/>
  <c r="Y3" i="23"/>
  <c r="Y44" i="23" s="1"/>
  <c r="Y37" i="23"/>
  <c r="I3" i="23"/>
  <c r="I44" i="23" s="1"/>
  <c r="I37" i="23"/>
  <c r="X3" i="23"/>
  <c r="X44" i="23" s="1"/>
  <c r="X37" i="23"/>
  <c r="H3" i="23"/>
  <c r="H44" i="23" s="1"/>
  <c r="H37" i="23"/>
  <c r="W3" i="23"/>
  <c r="W44" i="23" s="1"/>
  <c r="W37" i="23"/>
  <c r="G3" i="23"/>
  <c r="G44" i="23" s="1"/>
  <c r="G37" i="23"/>
  <c r="R3" i="23"/>
  <c r="R44" i="23" s="1"/>
  <c r="R37" i="23"/>
  <c r="M3" i="23"/>
  <c r="M44" i="23" s="1"/>
  <c r="M37" i="23"/>
  <c r="AC3" i="23"/>
  <c r="AC44" i="23" s="1"/>
  <c r="AC37" i="23"/>
  <c r="E45" i="23" l="1"/>
  <c r="J45" i="23"/>
  <c r="Z45" i="23"/>
  <c r="AK21" i="23"/>
  <c r="AC45" i="23"/>
  <c r="Q45" i="23"/>
  <c r="F45" i="23"/>
  <c r="V45" i="23"/>
  <c r="K45" i="23"/>
  <c r="AA45" i="23"/>
  <c r="L45" i="23"/>
  <c r="O45" i="23"/>
  <c r="P45" i="23"/>
  <c r="M45" i="23"/>
  <c r="G45" i="23"/>
  <c r="H45" i="23"/>
  <c r="I45" i="23"/>
  <c r="N45" i="23"/>
  <c r="S45" i="23"/>
  <c r="T45" i="23"/>
  <c r="AE45" i="23"/>
  <c r="R45" i="23"/>
  <c r="W45" i="23"/>
  <c r="X45" i="23"/>
  <c r="Y45" i="23"/>
  <c r="AD45" i="23"/>
  <c r="D45" i="23"/>
  <c r="U45" i="23"/>
  <c r="AB45" i="23"/>
  <c r="AH3" i="23"/>
  <c r="AI3" i="23"/>
  <c r="C44" i="23"/>
  <c r="C45" i="23" s="1"/>
  <c r="AK3" i="23" l="1"/>
  <c r="AK44" i="23" s="1"/>
  <c r="AH44" i="23"/>
  <c r="AI44" i="23"/>
  <c r="AJ3" i="23"/>
  <c r="AJ44" i="23" s="1"/>
  <c r="C43" i="23" l="1"/>
  <c r="AK43" i="23"/>
  <c r="E43" i="23"/>
  <c r="O43" i="23"/>
  <c r="H43" i="23"/>
  <c r="T43" i="23"/>
  <c r="I43" i="23"/>
  <c r="U43" i="23"/>
  <c r="AI43" i="23"/>
  <c r="AE43" i="23"/>
  <c r="D43" i="23"/>
  <c r="M43" i="23"/>
  <c r="W43" i="23"/>
  <c r="K43" i="23"/>
  <c r="Q43" i="23"/>
  <c r="X43" i="23"/>
  <c r="L43" i="23"/>
  <c r="AH43" i="23"/>
  <c r="N43" i="23"/>
  <c r="S43" i="23"/>
  <c r="G43" i="23"/>
  <c r="Z43" i="23"/>
  <c r="AC43" i="23"/>
  <c r="V43" i="23"/>
  <c r="F43" i="23"/>
  <c r="AD43" i="23"/>
  <c r="AA43" i="23"/>
  <c r="P43" i="23"/>
  <c r="AB43" i="23"/>
  <c r="AF43" i="23"/>
  <c r="J43" i="23"/>
  <c r="R43" i="23"/>
  <c r="AJ43" i="23"/>
  <c r="Y43" i="23"/>
  <c r="C42" i="23"/>
  <c r="U42" i="23"/>
  <c r="H42" i="23"/>
  <c r="AD42" i="23"/>
  <c r="R42" i="23"/>
  <c r="M42" i="23"/>
  <c r="AB42" i="23"/>
  <c r="S42" i="23"/>
  <c r="AF42" i="23"/>
  <c r="E42" i="23"/>
  <c r="N42" i="23"/>
  <c r="L42" i="23"/>
  <c r="Q42" i="23"/>
  <c r="Z42" i="23"/>
  <c r="F42" i="23"/>
  <c r="O42" i="23"/>
  <c r="AC42" i="23"/>
  <c r="T42" i="23"/>
  <c r="K42" i="23"/>
  <c r="P42" i="23"/>
  <c r="AE42" i="23"/>
  <c r="AK42" i="23"/>
  <c r="G42" i="23"/>
  <c r="D42" i="23"/>
  <c r="AH42" i="23"/>
  <c r="J42" i="23"/>
  <c r="X42" i="23"/>
  <c r="AA42" i="23"/>
  <c r="V42" i="23"/>
  <c r="AJ42" i="23"/>
  <c r="I42" i="23"/>
  <c r="W42" i="23"/>
  <c r="AI42" i="23"/>
  <c r="Y42" i="23"/>
  <c r="U3" i="36"/>
  <c r="U44" i="36" s="1"/>
  <c r="U37" i="36"/>
  <c r="R3" i="36"/>
  <c r="R44" i="36" s="1"/>
  <c r="R37" i="36"/>
  <c r="G3" i="36"/>
  <c r="G44" i="36" s="1"/>
  <c r="G37" i="36"/>
  <c r="W3" i="36"/>
  <c r="W44" i="36" s="1"/>
  <c r="W37" i="36"/>
  <c r="AE3" i="36"/>
  <c r="AE37" i="36"/>
  <c r="N3" i="36"/>
  <c r="N44" i="36" s="1"/>
  <c r="N37" i="36"/>
  <c r="E3" i="36"/>
  <c r="E44" i="36" s="1"/>
  <c r="E37" i="36"/>
  <c r="AI21" i="36"/>
  <c r="AJ21" i="36" s="1"/>
  <c r="AA37" i="36"/>
  <c r="AA3" i="36"/>
  <c r="AA44" i="36" s="1"/>
  <c r="AD3" i="36"/>
  <c r="AD44" i="36" s="1"/>
  <c r="AD37" i="36"/>
  <c r="S3" i="36"/>
  <c r="S44" i="36" s="1"/>
  <c r="S37" i="36"/>
  <c r="L3" i="36"/>
  <c r="L44" i="36" s="1"/>
  <c r="L37" i="36"/>
  <c r="AB3" i="36"/>
  <c r="AB44" i="36" s="1"/>
  <c r="AB37" i="36"/>
  <c r="J3" i="36"/>
  <c r="J44" i="36" s="1"/>
  <c r="J37" i="36"/>
  <c r="Z3" i="36"/>
  <c r="Z44" i="36" s="1"/>
  <c r="Z37" i="36"/>
  <c r="Q37" i="36"/>
  <c r="Q3" i="36"/>
  <c r="Q44" i="36" s="1"/>
  <c r="T37" i="36"/>
  <c r="T3" i="36"/>
  <c r="T44" i="36" s="1"/>
  <c r="M3" i="36"/>
  <c r="M44" i="36" s="1"/>
  <c r="M37" i="36"/>
  <c r="D37" i="36"/>
  <c r="D3" i="36"/>
  <c r="D44" i="36" s="1"/>
  <c r="C37" i="36"/>
  <c r="C3" i="36"/>
  <c r="AH21" i="36"/>
  <c r="O3" i="36"/>
  <c r="O44" i="36" s="1"/>
  <c r="O37" i="36"/>
  <c r="I3" i="36"/>
  <c r="I44" i="36" s="1"/>
  <c r="I37" i="36"/>
  <c r="H3" i="36"/>
  <c r="H44" i="36" s="1"/>
  <c r="H37" i="36"/>
  <c r="P3" i="36"/>
  <c r="P44" i="36" s="1"/>
  <c r="P37" i="36"/>
  <c r="X3" i="36"/>
  <c r="X44" i="36" s="1"/>
  <c r="X37" i="36"/>
  <c r="F3" i="36"/>
  <c r="F44" i="36" s="1"/>
  <c r="F37" i="36"/>
  <c r="V3" i="36"/>
  <c r="V44" i="36" s="1"/>
  <c r="V37" i="36"/>
  <c r="AC3" i="36"/>
  <c r="AC44" i="36" s="1"/>
  <c r="AC37" i="36"/>
  <c r="Y37" i="36"/>
  <c r="Y3" i="36"/>
  <c r="Y44" i="36" s="1"/>
  <c r="K37" i="36"/>
  <c r="K3" i="36"/>
  <c r="K44" i="36" s="1"/>
  <c r="K45" i="36" l="1"/>
  <c r="Q45" i="36"/>
  <c r="V45" i="36"/>
  <c r="H45" i="36"/>
  <c r="U45" i="36"/>
  <c r="Z45" i="36"/>
  <c r="AB45" i="36"/>
  <c r="S45" i="36"/>
  <c r="N45" i="36"/>
  <c r="W45" i="36"/>
  <c r="R45" i="36"/>
  <c r="M45" i="36"/>
  <c r="L45" i="36"/>
  <c r="AD45" i="36"/>
  <c r="T45" i="36"/>
  <c r="AA45" i="36"/>
  <c r="F45" i="36"/>
  <c r="I45" i="36"/>
  <c r="J45" i="36"/>
  <c r="E45" i="36"/>
  <c r="G45" i="36"/>
  <c r="AK21" i="36"/>
  <c r="D45" i="36"/>
  <c r="AC45" i="36"/>
  <c r="P45" i="36"/>
  <c r="Y45" i="36"/>
  <c r="X45" i="36"/>
  <c r="O45" i="36"/>
  <c r="AE44" i="36"/>
  <c r="AE45" i="36" s="1"/>
  <c r="AH3" i="36"/>
  <c r="AI3" i="36"/>
  <c r="C44" i="36"/>
  <c r="C45" i="36" s="1"/>
  <c r="AK3" i="36" l="1"/>
  <c r="AK44" i="36" s="1"/>
  <c r="AH44" i="36"/>
  <c r="AI44" i="36"/>
  <c r="AJ3" i="36"/>
  <c r="AJ44" i="36" s="1"/>
  <c r="AE43" i="36" l="1"/>
  <c r="AI43" i="36"/>
  <c r="AA43" i="36"/>
  <c r="R43" i="36"/>
  <c r="E43" i="36"/>
  <c r="N43" i="36"/>
  <c r="AJ43" i="36"/>
  <c r="F43" i="36"/>
  <c r="AB43" i="36"/>
  <c r="X43" i="36"/>
  <c r="AK43" i="36"/>
  <c r="AF43" i="36"/>
  <c r="Y43" i="36"/>
  <c r="AC43" i="36"/>
  <c r="U43" i="36"/>
  <c r="O43" i="36"/>
  <c r="G43" i="36"/>
  <c r="C43" i="36"/>
  <c r="P43" i="36"/>
  <c r="J43" i="36"/>
  <c r="L43" i="36"/>
  <c r="Z43" i="36"/>
  <c r="W43" i="36"/>
  <c r="K43" i="36"/>
  <c r="S43" i="36"/>
  <c r="AH43" i="36"/>
  <c r="AD43" i="36"/>
  <c r="V43" i="36"/>
  <c r="H43" i="36"/>
  <c r="D43" i="36"/>
  <c r="M43" i="36"/>
  <c r="I43" i="36"/>
  <c r="T43" i="36"/>
  <c r="Q43" i="36"/>
  <c r="C42" i="36"/>
  <c r="P42" i="36"/>
  <c r="J42" i="36"/>
  <c r="AD42" i="36"/>
  <c r="AK42" i="36"/>
  <c r="H42" i="36"/>
  <c r="X42" i="36"/>
  <c r="S42" i="36"/>
  <c r="O42" i="36"/>
  <c r="AA42" i="36"/>
  <c r="G42" i="36"/>
  <c r="I42" i="36"/>
  <c r="M42" i="36"/>
  <c r="AF42" i="36"/>
  <c r="E42" i="36"/>
  <c r="T42" i="36"/>
  <c r="F42" i="36"/>
  <c r="AI42" i="36"/>
  <c r="AC42" i="36"/>
  <c r="Q42" i="36"/>
  <c r="R42" i="36"/>
  <c r="AH42" i="36"/>
  <c r="V42" i="36"/>
  <c r="D42" i="36"/>
  <c r="N42" i="36"/>
  <c r="U42" i="36"/>
  <c r="Y42" i="36"/>
  <c r="K42" i="36"/>
  <c r="Z42" i="36"/>
  <c r="AE42" i="36"/>
  <c r="L42" i="36"/>
  <c r="W42" i="36"/>
  <c r="AJ42" i="36"/>
  <c r="AB42" i="36"/>
</calcChain>
</file>

<file path=xl/sharedStrings.xml><?xml version="1.0" encoding="utf-8"?>
<sst xmlns="http://schemas.openxmlformats.org/spreadsheetml/2006/main" count="851" uniqueCount="64">
  <si>
    <t>HANG</t>
  </si>
  <si>
    <t>Heat</t>
  </si>
  <si>
    <t>Data Network Malfunction</t>
  </si>
  <si>
    <t>Call Malfunction</t>
  </si>
  <si>
    <t>Third-Party Applications Functional Malfunction</t>
  </si>
  <si>
    <t>Power Consumption Malfunction</t>
  </si>
  <si>
    <t>Other Malfunctional</t>
  </si>
  <si>
    <t>Signal Malfunction</t>
  </si>
  <si>
    <t>Charging Malfunction</t>
  </si>
  <si>
    <t>Display Screen Appearance Malfunction</t>
  </si>
  <si>
    <t>Power On &amp; Off Malfunction</t>
  </si>
  <si>
    <t>Card Holder Malfunction</t>
  </si>
  <si>
    <t>Camera Malfunction</t>
  </si>
  <si>
    <t>Speaker Malfunction</t>
  </si>
  <si>
    <t>Structural Components Appearance Malfunction</t>
  </si>
  <si>
    <t>Earphone Malfunction</t>
  </si>
  <si>
    <t>Display Screen Malfunction</t>
  </si>
  <si>
    <t>Wi-Fi Malfunction</t>
  </si>
  <si>
    <t>Safety</t>
  </si>
  <si>
    <t>Sensor Malfunction</t>
  </si>
  <si>
    <t>Forced Close</t>
  </si>
  <si>
    <t>Mobile Termination Call Malfunction</t>
  </si>
  <si>
    <t>Restart Malfunction</t>
  </si>
  <si>
    <t>Black Screen / Device Crashes</t>
  </si>
  <si>
    <t>Fingerprint Malfunction</t>
  </si>
  <si>
    <t>Storage</t>
  </si>
  <si>
    <t>Wireless Connection Malfunction</t>
  </si>
  <si>
    <t>Touch Panel Malfunction</t>
  </si>
  <si>
    <t>Button Malfunction</t>
  </si>
  <si>
    <t>Malfunction inquiries</t>
    <phoneticPr fontId="1" type="noConversion"/>
  </si>
  <si>
    <t>Upper limit value</t>
    <phoneticPr fontId="1" type="noConversion"/>
  </si>
  <si>
    <t>F1 Plus</t>
    <phoneticPr fontId="1" type="noConversion"/>
  </si>
  <si>
    <t>A37</t>
    <phoneticPr fontId="1" type="noConversion"/>
  </si>
  <si>
    <t>Median</t>
    <phoneticPr fontId="1" type="noConversion"/>
  </si>
  <si>
    <t>Standard deviation</t>
    <phoneticPr fontId="1" type="noConversion"/>
  </si>
  <si>
    <t>Date</t>
  </si>
  <si>
    <t>Result</t>
  </si>
  <si>
    <t>Total</t>
  </si>
  <si>
    <t>Upper limit value</t>
  </si>
  <si>
    <t>Mean value</t>
  </si>
  <si>
    <t>Median</t>
  </si>
  <si>
    <t>Standard deviation</t>
  </si>
  <si>
    <t>F1s</t>
  </si>
  <si>
    <t>F3 Plus</t>
  </si>
  <si>
    <t>F3</t>
  </si>
  <si>
    <t>RANK</t>
  </si>
  <si>
    <t>Contribution</t>
  </si>
  <si>
    <t>A57</t>
  </si>
  <si>
    <t>F1</t>
  </si>
  <si>
    <t>A71</t>
  </si>
  <si>
    <t>OTA upgrade/ website firmware upgrade malfunction</t>
  </si>
  <si>
    <t>pre-installed app malfunction/phone settings malfunction</t>
  </si>
  <si>
    <t>Malfunction inquiries</t>
  </si>
  <si>
    <t>F5</t>
  </si>
  <si>
    <t>All Models</t>
  </si>
  <si>
    <t>Neo 7</t>
  </si>
  <si>
    <t>F5 Youth</t>
  </si>
  <si>
    <t>F5 Pro</t>
  </si>
  <si>
    <t>Build-in Mobile Internet related App malfunction</t>
  </si>
  <si>
    <t>A83</t>
  </si>
  <si>
    <t>Mobile Origination Call Malfunction</t>
  </si>
  <si>
    <t>F7</t>
  </si>
  <si>
    <t>F7 128G</t>
  </si>
  <si>
    <t>Realme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</si>
</sst>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.0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OPPOSans R"/>
      <family val="1"/>
      <charset val="134"/>
    </font>
    <font>
      <sz val="11"/>
      <color theme="1"/>
      <name val="OPPOSans R"/>
      <family val="1"/>
      <charset val="134"/>
    </font>
    <font>
      <sz val="10"/>
      <name val="OPPOSans R"/>
      <family val="1"/>
      <charset val="134"/>
    </font>
    <font>
      <b/>
      <sz val="10"/>
      <color theme="0"/>
      <name val="OPPOSans R"/>
      <family val="1"/>
      <charset val="134"/>
    </font>
    <font>
      <b/>
      <sz val="10"/>
      <name val="OPPOSans R"/>
      <family val="1"/>
      <charset val="134"/>
    </font>
    <font>
      <b/>
      <sz val="10"/>
      <color theme="1"/>
      <name val="OPPOSans R"/>
      <family val="1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3" borderId="0" xfId="0" applyFont="1" applyFill="1"/>
    <xf numFmtId="0" fontId="3" fillId="0" borderId="0" xfId="0" applyFont="1"/>
    <xf numFmtId="0" fontId="4" fillId="4" borderId="0" xfId="0" applyFont="1" applyFill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indent="1"/>
    </xf>
    <xf numFmtId="17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177" fontId="3" fillId="2" borderId="0" xfId="0" applyNumberFormat="1" applyFont="1" applyFill="1" applyAlignment="1"/>
    <xf numFmtId="178" fontId="5" fillId="0" borderId="0" xfId="0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0" fontId="3" fillId="5" borderId="0" xfId="0" applyFont="1" applyFill="1"/>
    <xf numFmtId="177" fontId="3" fillId="5" borderId="0" xfId="0" applyNumberFormat="1" applyFont="1" applyFill="1"/>
    <xf numFmtId="177" fontId="3" fillId="5" borderId="0" xfId="0" applyNumberFormat="1" applyFont="1" applyFill="1" applyAlignment="1">
      <alignment horizontal="center"/>
    </xf>
    <xf numFmtId="9" fontId="3" fillId="5" borderId="0" xfId="0" applyNumberFormat="1" applyFont="1" applyFill="1"/>
    <xf numFmtId="0" fontId="3" fillId="5" borderId="0" xfId="0" applyFont="1" applyFill="1" applyAlignment="1">
      <alignment horizontal="center"/>
    </xf>
    <xf numFmtId="178" fontId="3" fillId="5" borderId="0" xfId="0" applyNumberFormat="1" applyFont="1" applyFill="1"/>
    <xf numFmtId="9" fontId="3" fillId="5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77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9" fontId="3" fillId="5" borderId="0" xfId="0" applyNumberFormat="1" applyFont="1" applyFill="1" applyAlignment="1">
      <alignment vertical="center"/>
    </xf>
    <xf numFmtId="177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9" fontId="3" fillId="5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0" fontId="3" fillId="7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8" fontId="7" fillId="0" borderId="0" xfId="0" applyNumberFormat="1" applyFont="1" applyAlignment="1">
      <alignment horizontal="center"/>
    </xf>
    <xf numFmtId="0" fontId="7" fillId="0" borderId="0" xfId="0" applyFont="1"/>
    <xf numFmtId="178" fontId="8" fillId="0" borderId="0" xfId="0" applyNumberFormat="1" applyFont="1" applyAlignment="1">
      <alignment horizontal="center"/>
    </xf>
    <xf numFmtId="0" fontId="8" fillId="0" borderId="0" xfId="0" applyFont="1"/>
    <xf numFmtId="178" fontId="9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176" fontId="10" fillId="3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7" fontId="7" fillId="2" borderId="0" xfId="0" applyNumberFormat="1" applyFont="1" applyFill="1" applyAlignment="1"/>
    <xf numFmtId="0" fontId="11" fillId="4" borderId="0" xfId="0" applyFont="1" applyFill="1"/>
    <xf numFmtId="0" fontId="11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5" borderId="0" xfId="0" applyFont="1" applyFill="1"/>
    <xf numFmtId="177" fontId="7" fillId="5" borderId="0" xfId="0" applyNumberFormat="1" applyFont="1" applyFill="1"/>
    <xf numFmtId="177" fontId="7" fillId="5" borderId="0" xfId="0" applyNumberFormat="1" applyFont="1" applyFill="1" applyAlignment="1">
      <alignment vertical="center"/>
    </xf>
    <xf numFmtId="177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vertical="center"/>
    </xf>
    <xf numFmtId="9" fontId="7" fillId="5" borderId="0" xfId="0" applyNumberFormat="1" applyFont="1" applyFill="1"/>
    <xf numFmtId="9" fontId="7" fillId="5" borderId="0" xfId="0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7" fillId="6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177" fontId="7" fillId="0" borderId="0" xfId="0" applyNumberFormat="1" applyFont="1" applyAlignment="1"/>
    <xf numFmtId="0" fontId="7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inden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B05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796515625776594E-2"/>
          <c:y val="0.10673452911907645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'Inquiry overview'!$B$44</c:f>
              <c:strCache>
                <c:ptCount val="1"/>
                <c:pt idx="0">
                  <c:v>HANG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'Inquiry overview'!$C$2:$AE$2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'Inquiry overview'!$C$44:$AE$44</c:f>
              <c:numCache>
                <c:formatCode>General</c:formatCode>
                <c:ptCount val="29"/>
                <c:pt idx="0">
                  <c:v>420</c:v>
                </c:pt>
                <c:pt idx="1">
                  <c:v>510</c:v>
                </c:pt>
                <c:pt idx="2">
                  <c:v>419</c:v>
                </c:pt>
                <c:pt idx="3">
                  <c:v>532</c:v>
                </c:pt>
                <c:pt idx="4">
                  <c:v>487</c:v>
                </c:pt>
                <c:pt idx="5">
                  <c:v>489</c:v>
                </c:pt>
                <c:pt idx="6">
                  <c:v>406</c:v>
                </c:pt>
                <c:pt idx="7">
                  <c:v>442</c:v>
                </c:pt>
                <c:pt idx="8">
                  <c:v>418</c:v>
                </c:pt>
                <c:pt idx="9">
                  <c:v>520</c:v>
                </c:pt>
                <c:pt idx="10">
                  <c:v>554</c:v>
                </c:pt>
                <c:pt idx="11">
                  <c:v>491</c:v>
                </c:pt>
                <c:pt idx="12">
                  <c:v>477</c:v>
                </c:pt>
                <c:pt idx="13">
                  <c:v>419</c:v>
                </c:pt>
                <c:pt idx="14">
                  <c:v>450</c:v>
                </c:pt>
                <c:pt idx="15">
                  <c:v>457</c:v>
                </c:pt>
                <c:pt idx="16">
                  <c:v>582</c:v>
                </c:pt>
                <c:pt idx="17">
                  <c:v>461</c:v>
                </c:pt>
                <c:pt idx="18">
                  <c:v>469</c:v>
                </c:pt>
                <c:pt idx="19">
                  <c:v>500</c:v>
                </c:pt>
                <c:pt idx="20">
                  <c:v>371</c:v>
                </c:pt>
                <c:pt idx="21">
                  <c:v>428</c:v>
                </c:pt>
                <c:pt idx="22">
                  <c:v>524</c:v>
                </c:pt>
                <c:pt idx="23">
                  <c:v>480</c:v>
                </c:pt>
                <c:pt idx="24">
                  <c:v>503</c:v>
                </c:pt>
                <c:pt idx="25">
                  <c:v>442</c:v>
                </c:pt>
                <c:pt idx="26">
                  <c:v>437</c:v>
                </c:pt>
                <c:pt idx="27">
                  <c:v>379</c:v>
                </c:pt>
                <c:pt idx="28">
                  <c:v>514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0E-4C02-9497-73BABCC64264}"/>
            </c:ext>
          </c:extLst>
        </c:ser>
        <c:ser>
          <c:idx val="0"/>
          <c:order val="1"/>
          <c:tx>
            <c:strRef>
              <c:f>'Inquiry overview'!$B$43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'Inquiry overview'!$C$2:$AE$2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'Inquiry overview'!$C$43:$AE$43</c:f>
              <c:numCache>
                <c:formatCode>0.0_ </c:formatCode>
                <c:ptCount val="29"/>
                <c:pt idx="0">
                  <c:v>519.43980477854655</c:v>
                </c:pt>
                <c:pt idx="1">
                  <c:v>519.43980477854655</c:v>
                </c:pt>
                <c:pt idx="2">
                  <c:v>519.43980477854655</c:v>
                </c:pt>
                <c:pt idx="3">
                  <c:v>519.43980477854655</c:v>
                </c:pt>
                <c:pt idx="4">
                  <c:v>519.43980477854655</c:v>
                </c:pt>
                <c:pt idx="5">
                  <c:v>519.43980477854655</c:v>
                </c:pt>
                <c:pt idx="6">
                  <c:v>519.43980477854655</c:v>
                </c:pt>
                <c:pt idx="7">
                  <c:v>519.43980477854655</c:v>
                </c:pt>
                <c:pt idx="8">
                  <c:v>519.43980477854655</c:v>
                </c:pt>
                <c:pt idx="9">
                  <c:v>519.43980477854655</c:v>
                </c:pt>
                <c:pt idx="10">
                  <c:v>519.43980477854655</c:v>
                </c:pt>
                <c:pt idx="11">
                  <c:v>519.43980477854655</c:v>
                </c:pt>
                <c:pt idx="12">
                  <c:v>519.43980477854655</c:v>
                </c:pt>
                <c:pt idx="13">
                  <c:v>519.43980477854655</c:v>
                </c:pt>
                <c:pt idx="14">
                  <c:v>519.43980477854655</c:v>
                </c:pt>
                <c:pt idx="15">
                  <c:v>519.43980477854655</c:v>
                </c:pt>
                <c:pt idx="16">
                  <c:v>519.43980477854655</c:v>
                </c:pt>
                <c:pt idx="17">
                  <c:v>519.43980477854655</c:v>
                </c:pt>
                <c:pt idx="18">
                  <c:v>519.43980477854655</c:v>
                </c:pt>
                <c:pt idx="19">
                  <c:v>519.43980477854655</c:v>
                </c:pt>
                <c:pt idx="20">
                  <c:v>519.43980477854655</c:v>
                </c:pt>
                <c:pt idx="21">
                  <c:v>519.43980477854655</c:v>
                </c:pt>
                <c:pt idx="22">
                  <c:v>519.43980477854655</c:v>
                </c:pt>
                <c:pt idx="23">
                  <c:v>519.43980477854655</c:v>
                </c:pt>
                <c:pt idx="24">
                  <c:v>519.43980477854655</c:v>
                </c:pt>
                <c:pt idx="25">
                  <c:v>519.43980477854655</c:v>
                </c:pt>
                <c:pt idx="26">
                  <c:v>519.43980477854655</c:v>
                </c:pt>
                <c:pt idx="27">
                  <c:v>519.43980477854655</c:v>
                </c:pt>
                <c:pt idx="28">
                  <c:v>519.43980477854655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E-4C02-9497-73BABCC64264}"/>
            </c:ext>
          </c:extLst>
        </c:ser>
        <c:ser>
          <c:idx val="2"/>
          <c:order val="2"/>
          <c:tx>
            <c:strRef>
              <c:f>'Inquiry overview'!$B$42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'Inquiry overview'!$C$2:$AE$2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'Inquiry overview'!$C$42:$AE$42</c:f>
              <c:numCache>
                <c:formatCode>0.0_ </c:formatCode>
                <c:ptCount val="29"/>
                <c:pt idx="0">
                  <c:v>520.12945995096027</c:v>
                </c:pt>
                <c:pt idx="1">
                  <c:v>520.12945995096027</c:v>
                </c:pt>
                <c:pt idx="2">
                  <c:v>520.12945995096027</c:v>
                </c:pt>
                <c:pt idx="3">
                  <c:v>520.12945995096027</c:v>
                </c:pt>
                <c:pt idx="4">
                  <c:v>520.12945995096027</c:v>
                </c:pt>
                <c:pt idx="5">
                  <c:v>520.12945995096027</c:v>
                </c:pt>
                <c:pt idx="6">
                  <c:v>520.12945995096027</c:v>
                </c:pt>
                <c:pt idx="7">
                  <c:v>520.12945995096027</c:v>
                </c:pt>
                <c:pt idx="8">
                  <c:v>520.12945995096027</c:v>
                </c:pt>
                <c:pt idx="9">
                  <c:v>520.12945995096027</c:v>
                </c:pt>
                <c:pt idx="10">
                  <c:v>520.12945995096027</c:v>
                </c:pt>
                <c:pt idx="11">
                  <c:v>520.12945995096027</c:v>
                </c:pt>
                <c:pt idx="12">
                  <c:v>520.12945995096027</c:v>
                </c:pt>
                <c:pt idx="13">
                  <c:v>520.12945995096027</c:v>
                </c:pt>
                <c:pt idx="14">
                  <c:v>520.12945995096027</c:v>
                </c:pt>
                <c:pt idx="15">
                  <c:v>520.12945995096027</c:v>
                </c:pt>
                <c:pt idx="16">
                  <c:v>520.12945995096027</c:v>
                </c:pt>
                <c:pt idx="17">
                  <c:v>520.12945995096027</c:v>
                </c:pt>
                <c:pt idx="18">
                  <c:v>520.12945995096027</c:v>
                </c:pt>
                <c:pt idx="19">
                  <c:v>520.12945995096027</c:v>
                </c:pt>
                <c:pt idx="20">
                  <c:v>520.12945995096027</c:v>
                </c:pt>
                <c:pt idx="21">
                  <c:v>520.12945995096027</c:v>
                </c:pt>
                <c:pt idx="22">
                  <c:v>520.12945995096027</c:v>
                </c:pt>
                <c:pt idx="23">
                  <c:v>520.12945995096027</c:v>
                </c:pt>
                <c:pt idx="24">
                  <c:v>520.12945995096027</c:v>
                </c:pt>
                <c:pt idx="25">
                  <c:v>520.12945995096027</c:v>
                </c:pt>
                <c:pt idx="26">
                  <c:v>520.12945995096027</c:v>
                </c:pt>
                <c:pt idx="27">
                  <c:v>520.12945995096027</c:v>
                </c:pt>
                <c:pt idx="28">
                  <c:v>520.12945995096027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E-4C02-9497-73BABCC6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32848"/>
        <c:axId val="188033240"/>
      </c:lineChart>
      <c:lineChart>
        <c:grouping val="standard"/>
        <c:varyColors val="0"/>
        <c:ser>
          <c:idx val="3"/>
          <c:order val="3"/>
          <c:tx>
            <c:strRef>
              <c:f>'Inquiry overview'!$B$45</c:f>
              <c:strCache>
                <c:ptCount val="1"/>
                <c:pt idx="0">
                  <c:v>HANG%</c:v>
                </c:pt>
              </c:strCache>
            </c:strRef>
          </c:tx>
          <c:marker>
            <c:symbol val="none"/>
          </c:marker>
          <c:val>
            <c:numRef>
              <c:f>'Inquiry overview'!$C$45:$AE$45</c:f>
              <c:numCache>
                <c:formatCode>0%</c:formatCode>
                <c:ptCount val="29"/>
                <c:pt idx="0">
                  <c:v>0.17326732673267325</c:v>
                </c:pt>
                <c:pt idx="1">
                  <c:v>0.19318181818181818</c:v>
                </c:pt>
                <c:pt idx="2">
                  <c:v>0.183691363437089</c:v>
                </c:pt>
                <c:pt idx="3">
                  <c:v>0.19977469019902366</c:v>
                </c:pt>
                <c:pt idx="4">
                  <c:v>0.18287645512579798</c:v>
                </c:pt>
                <c:pt idx="5">
                  <c:v>0.19101562499999999</c:v>
                </c:pt>
                <c:pt idx="6">
                  <c:v>0.17188823031329381</c:v>
                </c:pt>
                <c:pt idx="7">
                  <c:v>0.17680000000000001</c:v>
                </c:pt>
                <c:pt idx="8">
                  <c:v>0.171875</c:v>
                </c:pt>
                <c:pt idx="9">
                  <c:v>0.19570944674444862</c:v>
                </c:pt>
                <c:pt idx="10">
                  <c:v>0.20021684134441634</c:v>
                </c:pt>
                <c:pt idx="11">
                  <c:v>0.19368836291913216</c:v>
                </c:pt>
                <c:pt idx="12">
                  <c:v>0.1919517102615694</c:v>
                </c:pt>
                <c:pt idx="13">
                  <c:v>0.17186218211648893</c:v>
                </c:pt>
                <c:pt idx="14">
                  <c:v>0.16898235073225684</c:v>
                </c:pt>
                <c:pt idx="15">
                  <c:v>0.1658200290275762</c:v>
                </c:pt>
                <c:pt idx="16">
                  <c:v>0.21155943293347873</c:v>
                </c:pt>
                <c:pt idx="17">
                  <c:v>0.1716306775874907</c:v>
                </c:pt>
                <c:pt idx="18">
                  <c:v>0.18334636434714621</c:v>
                </c:pt>
                <c:pt idx="19">
                  <c:v>0.18308311973636029</c:v>
                </c:pt>
                <c:pt idx="20">
                  <c:v>0.15149040424663127</c:v>
                </c:pt>
                <c:pt idx="21">
                  <c:v>0.15976110488988429</c:v>
                </c:pt>
                <c:pt idx="22">
                  <c:v>0.20695102685624012</c:v>
                </c:pt>
                <c:pt idx="23">
                  <c:v>0.19215372297838271</c:v>
                </c:pt>
                <c:pt idx="24">
                  <c:v>0.20389136603161734</c:v>
                </c:pt>
                <c:pt idx="25">
                  <c:v>0.18961818961818963</c:v>
                </c:pt>
                <c:pt idx="26">
                  <c:v>0.1896701388888889</c:v>
                </c:pt>
                <c:pt idx="27">
                  <c:v>0.18221153846153845</c:v>
                </c:pt>
                <c:pt idx="28">
                  <c:v>0.20535357570914903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E-4C02-9497-73BABCC6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46536"/>
        <c:axId val="188033632"/>
      </c:lineChart>
      <c:dateAx>
        <c:axId val="18803284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188033240"/>
        <c:crosses val="autoZero"/>
        <c:auto val="1"/>
        <c:lblOffset val="100"/>
        <c:baseTimeUnit val="days"/>
      </c:dateAx>
      <c:valAx>
        <c:axId val="188033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8032848"/>
        <c:crosses val="autoZero"/>
        <c:crossBetween val="between"/>
      </c:valAx>
      <c:valAx>
        <c:axId val="1880336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546536"/>
        <c:crosses val="max"/>
        <c:crossBetween val="between"/>
      </c:valAx>
      <c:catAx>
        <c:axId val="415546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033632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'F3 Plus'!$B$44</c:f>
              <c:strCache>
                <c:ptCount val="1"/>
                <c:pt idx="0">
                  <c:v>HANG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 Plus'!$C$44:$AE$44</c:f>
              <c:numCache>
                <c:formatCode>General</c:formatCode>
                <c:ptCount val="29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CE6-4247-A87E-A733B789C8DB}"/>
            </c:ext>
          </c:extLst>
        </c:ser>
        <c:ser>
          <c:idx val="0"/>
          <c:order val="1"/>
          <c:tx>
            <c:strRef>
              <c:f>'F3 Plus'!$B$43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 Plus'!$C$43:$AE$43</c:f>
              <c:numCache>
                <c:formatCode>0.0_ </c:formatCode>
                <c:ptCount val="29"/>
                <c:pt idx="0">
                  <c:v>4.7978653467459589</c:v>
                </c:pt>
                <c:pt idx="1">
                  <c:v>4.7978653467459589</c:v>
                </c:pt>
                <c:pt idx="2">
                  <c:v>4.7978653467459589</c:v>
                </c:pt>
                <c:pt idx="3">
                  <c:v>4.7978653467459589</c:v>
                </c:pt>
                <c:pt idx="4">
                  <c:v>4.7978653467459589</c:v>
                </c:pt>
                <c:pt idx="5">
                  <c:v>4.7978653467459589</c:v>
                </c:pt>
                <c:pt idx="6">
                  <c:v>4.7978653467459589</c:v>
                </c:pt>
                <c:pt idx="7">
                  <c:v>4.7978653467459589</c:v>
                </c:pt>
                <c:pt idx="8">
                  <c:v>4.7978653467459589</c:v>
                </c:pt>
                <c:pt idx="9">
                  <c:v>4.7978653467459589</c:v>
                </c:pt>
                <c:pt idx="10">
                  <c:v>4.7978653467459589</c:v>
                </c:pt>
                <c:pt idx="11">
                  <c:v>4.7978653467459589</c:v>
                </c:pt>
                <c:pt idx="12">
                  <c:v>4.7978653467459589</c:v>
                </c:pt>
                <c:pt idx="13">
                  <c:v>4.7978653467459589</c:v>
                </c:pt>
                <c:pt idx="14">
                  <c:v>4.7978653467459589</c:v>
                </c:pt>
                <c:pt idx="15">
                  <c:v>4.7978653467459589</c:v>
                </c:pt>
                <c:pt idx="16">
                  <c:v>4.7978653467459589</c:v>
                </c:pt>
                <c:pt idx="17">
                  <c:v>4.7978653467459589</c:v>
                </c:pt>
                <c:pt idx="18">
                  <c:v>4.7978653467459589</c:v>
                </c:pt>
                <c:pt idx="19">
                  <c:v>4.7978653467459589</c:v>
                </c:pt>
                <c:pt idx="20">
                  <c:v>4.7978653467459589</c:v>
                </c:pt>
                <c:pt idx="21">
                  <c:v>4.7978653467459589</c:v>
                </c:pt>
                <c:pt idx="22">
                  <c:v>4.7978653467459589</c:v>
                </c:pt>
                <c:pt idx="23">
                  <c:v>4.7978653467459589</c:v>
                </c:pt>
                <c:pt idx="24">
                  <c:v>4.7978653467459589</c:v>
                </c:pt>
                <c:pt idx="25">
                  <c:v>4.7978653467459589</c:v>
                </c:pt>
                <c:pt idx="26">
                  <c:v>4.7978653467459589</c:v>
                </c:pt>
                <c:pt idx="27">
                  <c:v>4.7978653467459589</c:v>
                </c:pt>
                <c:pt idx="28">
                  <c:v>4.7978653467459589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6-4247-A87E-A733B789C8DB}"/>
            </c:ext>
          </c:extLst>
        </c:ser>
        <c:ser>
          <c:idx val="2"/>
          <c:order val="2"/>
          <c:tx>
            <c:strRef>
              <c:f>'F3 Plus'!$B$42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 Plus'!$C$42:$AE$42</c:f>
              <c:numCache>
                <c:formatCode>0.0_ </c:formatCode>
                <c:ptCount val="29"/>
                <c:pt idx="0">
                  <c:v>4.1426929329528548</c:v>
                </c:pt>
                <c:pt idx="1">
                  <c:v>4.1426929329528548</c:v>
                </c:pt>
                <c:pt idx="2">
                  <c:v>4.1426929329528548</c:v>
                </c:pt>
                <c:pt idx="3">
                  <c:v>4.1426929329528548</c:v>
                </c:pt>
                <c:pt idx="4">
                  <c:v>4.1426929329528548</c:v>
                </c:pt>
                <c:pt idx="5">
                  <c:v>4.1426929329528548</c:v>
                </c:pt>
                <c:pt idx="6">
                  <c:v>4.1426929329528548</c:v>
                </c:pt>
                <c:pt idx="7">
                  <c:v>4.1426929329528548</c:v>
                </c:pt>
                <c:pt idx="8">
                  <c:v>4.1426929329528548</c:v>
                </c:pt>
                <c:pt idx="9">
                  <c:v>4.1426929329528548</c:v>
                </c:pt>
                <c:pt idx="10">
                  <c:v>4.1426929329528548</c:v>
                </c:pt>
                <c:pt idx="11">
                  <c:v>4.1426929329528548</c:v>
                </c:pt>
                <c:pt idx="12">
                  <c:v>4.1426929329528548</c:v>
                </c:pt>
                <c:pt idx="13">
                  <c:v>4.1426929329528548</c:v>
                </c:pt>
                <c:pt idx="14">
                  <c:v>4.1426929329528548</c:v>
                </c:pt>
                <c:pt idx="15">
                  <c:v>4.1426929329528548</c:v>
                </c:pt>
                <c:pt idx="16">
                  <c:v>4.1426929329528548</c:v>
                </c:pt>
                <c:pt idx="17">
                  <c:v>4.1426929329528548</c:v>
                </c:pt>
                <c:pt idx="18">
                  <c:v>4.1426929329528548</c:v>
                </c:pt>
                <c:pt idx="19">
                  <c:v>4.1426929329528548</c:v>
                </c:pt>
                <c:pt idx="20">
                  <c:v>4.1426929329528548</c:v>
                </c:pt>
                <c:pt idx="21">
                  <c:v>4.1426929329528548</c:v>
                </c:pt>
                <c:pt idx="22">
                  <c:v>4.1426929329528548</c:v>
                </c:pt>
                <c:pt idx="23">
                  <c:v>4.1426929329528548</c:v>
                </c:pt>
                <c:pt idx="24">
                  <c:v>4.1426929329528548</c:v>
                </c:pt>
                <c:pt idx="25">
                  <c:v>4.1426929329528548</c:v>
                </c:pt>
                <c:pt idx="26">
                  <c:v>4.1426929329528548</c:v>
                </c:pt>
                <c:pt idx="27">
                  <c:v>4.1426929329528548</c:v>
                </c:pt>
                <c:pt idx="28">
                  <c:v>4.1426929329528548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6-4247-A87E-A733B789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29560"/>
        <c:axId val="417129952"/>
      </c:lineChart>
      <c:lineChart>
        <c:grouping val="standard"/>
        <c:varyColors val="0"/>
        <c:ser>
          <c:idx val="3"/>
          <c:order val="3"/>
          <c:tx>
            <c:strRef>
              <c:f>'F3 Plus'!$B$45</c:f>
              <c:strCache>
                <c:ptCount val="1"/>
                <c:pt idx="0">
                  <c:v>HANG%</c:v>
                </c:pt>
              </c:strCache>
            </c:strRef>
          </c:tx>
          <c:marker>
            <c:symbol val="none"/>
          </c:marker>
          <c:val>
            <c:numRef>
              <c:f>'F3 Plus'!$C$45:$AE$45</c:f>
              <c:numCache>
                <c:formatCode>0%</c:formatCode>
                <c:ptCount val="29"/>
                <c:pt idx="0">
                  <c:v>0</c:v>
                </c:pt>
                <c:pt idx="1">
                  <c:v>9.0909090909090912E-2</c:v>
                </c:pt>
                <c:pt idx="2">
                  <c:v>0.10714285714285714</c:v>
                </c:pt>
                <c:pt idx="3">
                  <c:v>0.12195121951219512</c:v>
                </c:pt>
                <c:pt idx="4">
                  <c:v>0.15625</c:v>
                </c:pt>
                <c:pt idx="5">
                  <c:v>2.9411764705882353E-2</c:v>
                </c:pt>
                <c:pt idx="6">
                  <c:v>5.8823529411764705E-2</c:v>
                </c:pt>
                <c:pt idx="7">
                  <c:v>0</c:v>
                </c:pt>
                <c:pt idx="8">
                  <c:v>0</c:v>
                </c:pt>
                <c:pt idx="9">
                  <c:v>0.19444444444444445</c:v>
                </c:pt>
                <c:pt idx="10">
                  <c:v>0</c:v>
                </c:pt>
                <c:pt idx="11">
                  <c:v>2.9411764705882353E-2</c:v>
                </c:pt>
                <c:pt idx="12">
                  <c:v>2.1739130434782608E-2</c:v>
                </c:pt>
                <c:pt idx="13">
                  <c:v>6.5217391304347824E-2</c:v>
                </c:pt>
                <c:pt idx="14">
                  <c:v>3.2258064516129031E-2</c:v>
                </c:pt>
                <c:pt idx="15">
                  <c:v>0.15555555555555556</c:v>
                </c:pt>
                <c:pt idx="16">
                  <c:v>2.8985507246376812E-2</c:v>
                </c:pt>
                <c:pt idx="17">
                  <c:v>0.10416666666666667</c:v>
                </c:pt>
                <c:pt idx="18">
                  <c:v>0.11428571428571428</c:v>
                </c:pt>
                <c:pt idx="19">
                  <c:v>4.878048780487805E-2</c:v>
                </c:pt>
                <c:pt idx="20">
                  <c:v>5.8823529411764705E-2</c:v>
                </c:pt>
                <c:pt idx="21">
                  <c:v>0.13636363636363635</c:v>
                </c:pt>
                <c:pt idx="22">
                  <c:v>5.4054054054054057E-2</c:v>
                </c:pt>
                <c:pt idx="23">
                  <c:v>0</c:v>
                </c:pt>
                <c:pt idx="24">
                  <c:v>6.6666666666666666E-2</c:v>
                </c:pt>
                <c:pt idx="25">
                  <c:v>5.128205128205128E-2</c:v>
                </c:pt>
                <c:pt idx="26">
                  <c:v>5.5555555555555552E-2</c:v>
                </c:pt>
                <c:pt idx="27">
                  <c:v>9.7560975609756101E-2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E6-4247-A87E-A733B789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30736"/>
        <c:axId val="417130344"/>
      </c:lineChart>
      <c:dateAx>
        <c:axId val="41712956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7129952"/>
        <c:crosses val="autoZero"/>
        <c:auto val="1"/>
        <c:lblOffset val="100"/>
        <c:baseTimeUnit val="days"/>
      </c:dateAx>
      <c:valAx>
        <c:axId val="417129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7129560"/>
        <c:crosses val="autoZero"/>
        <c:crossBetween val="between"/>
      </c:valAx>
      <c:valAx>
        <c:axId val="4171303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7130736"/>
        <c:crosses val="max"/>
        <c:crossBetween val="between"/>
      </c:valAx>
      <c:catAx>
        <c:axId val="41713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13034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'A57'!$B$44</c:f>
              <c:strCache>
                <c:ptCount val="1"/>
                <c:pt idx="0">
                  <c:v>Heat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'A57'!$C$2:$AE$2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'A57'!$C$44:$AE$44</c:f>
              <c:numCache>
                <c:formatCode>General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62</c:v>
                </c:pt>
                <c:pt idx="3">
                  <c:v>57</c:v>
                </c:pt>
                <c:pt idx="4">
                  <c:v>46</c:v>
                </c:pt>
                <c:pt idx="5">
                  <c:v>36</c:v>
                </c:pt>
                <c:pt idx="6">
                  <c:v>54</c:v>
                </c:pt>
                <c:pt idx="7">
                  <c:v>33</c:v>
                </c:pt>
                <c:pt idx="8">
                  <c:v>67</c:v>
                </c:pt>
                <c:pt idx="9">
                  <c:v>38</c:v>
                </c:pt>
                <c:pt idx="10">
                  <c:v>66</c:v>
                </c:pt>
                <c:pt idx="11">
                  <c:v>65</c:v>
                </c:pt>
                <c:pt idx="12">
                  <c:v>55</c:v>
                </c:pt>
                <c:pt idx="13">
                  <c:v>67</c:v>
                </c:pt>
                <c:pt idx="14">
                  <c:v>78</c:v>
                </c:pt>
                <c:pt idx="15">
                  <c:v>72</c:v>
                </c:pt>
                <c:pt idx="16">
                  <c:v>63</c:v>
                </c:pt>
                <c:pt idx="17">
                  <c:v>61</c:v>
                </c:pt>
                <c:pt idx="18">
                  <c:v>62</c:v>
                </c:pt>
                <c:pt idx="19">
                  <c:v>86</c:v>
                </c:pt>
                <c:pt idx="20">
                  <c:v>63</c:v>
                </c:pt>
                <c:pt idx="21">
                  <c:v>42</c:v>
                </c:pt>
                <c:pt idx="22">
                  <c:v>51</c:v>
                </c:pt>
                <c:pt idx="23">
                  <c:v>46</c:v>
                </c:pt>
                <c:pt idx="24">
                  <c:v>45</c:v>
                </c:pt>
                <c:pt idx="25">
                  <c:v>44</c:v>
                </c:pt>
                <c:pt idx="26">
                  <c:v>45</c:v>
                </c:pt>
                <c:pt idx="27">
                  <c:v>47</c:v>
                </c:pt>
                <c:pt idx="28">
                  <c:v>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91-4BC0-8982-FC4C67194269}"/>
            </c:ext>
          </c:extLst>
        </c:ser>
        <c:ser>
          <c:idx val="0"/>
          <c:order val="1"/>
          <c:tx>
            <c:strRef>
              <c:f>'A57'!$B$43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'A57'!$C$2:$AE$2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'A57'!$C$43:$AE$43</c:f>
              <c:numCache>
                <c:formatCode>0.0_ </c:formatCode>
                <c:ptCount val="29"/>
                <c:pt idx="0">
                  <c:v>67.829807979123771</c:v>
                </c:pt>
                <c:pt idx="1">
                  <c:v>67.829807979123771</c:v>
                </c:pt>
                <c:pt idx="2">
                  <c:v>67.829807979123771</c:v>
                </c:pt>
                <c:pt idx="3">
                  <c:v>67.829807979123771</c:v>
                </c:pt>
                <c:pt idx="4">
                  <c:v>67.829807979123771</c:v>
                </c:pt>
                <c:pt idx="5">
                  <c:v>67.829807979123771</c:v>
                </c:pt>
                <c:pt idx="6">
                  <c:v>67.829807979123771</c:v>
                </c:pt>
                <c:pt idx="7">
                  <c:v>67.829807979123771</c:v>
                </c:pt>
                <c:pt idx="8">
                  <c:v>67.829807979123771</c:v>
                </c:pt>
                <c:pt idx="9">
                  <c:v>67.829807979123771</c:v>
                </c:pt>
                <c:pt idx="10">
                  <c:v>67.829807979123771</c:v>
                </c:pt>
                <c:pt idx="11">
                  <c:v>67.829807979123771</c:v>
                </c:pt>
                <c:pt idx="12">
                  <c:v>67.829807979123771</c:v>
                </c:pt>
                <c:pt idx="13">
                  <c:v>67.829807979123771</c:v>
                </c:pt>
                <c:pt idx="14">
                  <c:v>67.829807979123771</c:v>
                </c:pt>
                <c:pt idx="15">
                  <c:v>67.829807979123771</c:v>
                </c:pt>
                <c:pt idx="16">
                  <c:v>67.829807979123771</c:v>
                </c:pt>
                <c:pt idx="17">
                  <c:v>67.829807979123771</c:v>
                </c:pt>
                <c:pt idx="18">
                  <c:v>67.829807979123771</c:v>
                </c:pt>
                <c:pt idx="19">
                  <c:v>67.829807979123771</c:v>
                </c:pt>
                <c:pt idx="20">
                  <c:v>67.829807979123771</c:v>
                </c:pt>
                <c:pt idx="21">
                  <c:v>67.829807979123771</c:v>
                </c:pt>
                <c:pt idx="22">
                  <c:v>67.829807979123771</c:v>
                </c:pt>
                <c:pt idx="23">
                  <c:v>67.829807979123771</c:v>
                </c:pt>
                <c:pt idx="24">
                  <c:v>67.829807979123771</c:v>
                </c:pt>
                <c:pt idx="25">
                  <c:v>67.829807979123771</c:v>
                </c:pt>
                <c:pt idx="26">
                  <c:v>67.829807979123771</c:v>
                </c:pt>
                <c:pt idx="27">
                  <c:v>67.829807979123771</c:v>
                </c:pt>
                <c:pt idx="28">
                  <c:v>67.829807979123771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1-4BC0-8982-FC4C67194269}"/>
            </c:ext>
          </c:extLst>
        </c:ser>
        <c:ser>
          <c:idx val="2"/>
          <c:order val="2"/>
          <c:tx>
            <c:strRef>
              <c:f>'A57'!$B$42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'A57'!$C$2:$AE$2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'A57'!$C$42:$AE$42</c:f>
              <c:numCache>
                <c:formatCode>0.0_ </c:formatCode>
                <c:ptCount val="29"/>
                <c:pt idx="0">
                  <c:v>67.036704530847913</c:v>
                </c:pt>
                <c:pt idx="1">
                  <c:v>67.036704530847913</c:v>
                </c:pt>
                <c:pt idx="2">
                  <c:v>67.036704530847913</c:v>
                </c:pt>
                <c:pt idx="3">
                  <c:v>67.036704530847913</c:v>
                </c:pt>
                <c:pt idx="4">
                  <c:v>67.036704530847913</c:v>
                </c:pt>
                <c:pt idx="5">
                  <c:v>67.036704530847913</c:v>
                </c:pt>
                <c:pt idx="6">
                  <c:v>67.036704530847913</c:v>
                </c:pt>
                <c:pt idx="7">
                  <c:v>67.036704530847913</c:v>
                </c:pt>
                <c:pt idx="8">
                  <c:v>67.036704530847913</c:v>
                </c:pt>
                <c:pt idx="9">
                  <c:v>67.036704530847913</c:v>
                </c:pt>
                <c:pt idx="10">
                  <c:v>67.036704530847913</c:v>
                </c:pt>
                <c:pt idx="11">
                  <c:v>67.036704530847913</c:v>
                </c:pt>
                <c:pt idx="12">
                  <c:v>67.036704530847913</c:v>
                </c:pt>
                <c:pt idx="13">
                  <c:v>67.036704530847913</c:v>
                </c:pt>
                <c:pt idx="14">
                  <c:v>67.036704530847913</c:v>
                </c:pt>
                <c:pt idx="15">
                  <c:v>67.036704530847913</c:v>
                </c:pt>
                <c:pt idx="16">
                  <c:v>67.036704530847913</c:v>
                </c:pt>
                <c:pt idx="17">
                  <c:v>67.036704530847913</c:v>
                </c:pt>
                <c:pt idx="18">
                  <c:v>67.036704530847913</c:v>
                </c:pt>
                <c:pt idx="19">
                  <c:v>67.036704530847913</c:v>
                </c:pt>
                <c:pt idx="20">
                  <c:v>67.036704530847913</c:v>
                </c:pt>
                <c:pt idx="21">
                  <c:v>67.036704530847913</c:v>
                </c:pt>
                <c:pt idx="22">
                  <c:v>67.036704530847913</c:v>
                </c:pt>
                <c:pt idx="23">
                  <c:v>67.036704530847913</c:v>
                </c:pt>
                <c:pt idx="24">
                  <c:v>67.036704530847913</c:v>
                </c:pt>
                <c:pt idx="25">
                  <c:v>67.036704530847913</c:v>
                </c:pt>
                <c:pt idx="26">
                  <c:v>67.036704530847913</c:v>
                </c:pt>
                <c:pt idx="27">
                  <c:v>67.036704530847913</c:v>
                </c:pt>
                <c:pt idx="28">
                  <c:v>67.036704530847913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91-4BC0-8982-FC4C6719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829104"/>
        <c:axId val="416829496"/>
      </c:lineChart>
      <c:lineChart>
        <c:grouping val="standard"/>
        <c:varyColors val="0"/>
        <c:ser>
          <c:idx val="3"/>
          <c:order val="3"/>
          <c:tx>
            <c:strRef>
              <c:f>'A57'!$B$45</c:f>
              <c:strCache>
                <c:ptCount val="1"/>
                <c:pt idx="0">
                  <c:v>Heat%</c:v>
                </c:pt>
              </c:strCache>
            </c:strRef>
          </c:tx>
          <c:marker>
            <c:symbol val="none"/>
          </c:marker>
          <c:val>
            <c:numRef>
              <c:f>'A57'!$C$45:$AE$45</c:f>
              <c:numCache>
                <c:formatCode>0%</c:formatCode>
                <c:ptCount val="29"/>
                <c:pt idx="0">
                  <c:v>0.17064846416382254</c:v>
                </c:pt>
                <c:pt idx="1">
                  <c:v>0.16286644951140064</c:v>
                </c:pt>
                <c:pt idx="2">
                  <c:v>0.18289085545722714</c:v>
                </c:pt>
                <c:pt idx="3">
                  <c:v>0.1743119266055046</c:v>
                </c:pt>
                <c:pt idx="4">
                  <c:v>0.17829457364341086</c:v>
                </c:pt>
                <c:pt idx="5">
                  <c:v>0.125</c:v>
                </c:pt>
                <c:pt idx="6">
                  <c:v>0.19148936170212766</c:v>
                </c:pt>
                <c:pt idx="7">
                  <c:v>0.12043795620437957</c:v>
                </c:pt>
                <c:pt idx="8">
                  <c:v>0.22789115646258504</c:v>
                </c:pt>
                <c:pt idx="9">
                  <c:v>0.14785992217898833</c:v>
                </c:pt>
                <c:pt idx="10">
                  <c:v>0.23239436619718309</c:v>
                </c:pt>
                <c:pt idx="11">
                  <c:v>0.21885521885521886</c:v>
                </c:pt>
                <c:pt idx="12">
                  <c:v>0.19927536231884058</c:v>
                </c:pt>
                <c:pt idx="13">
                  <c:v>0.22635135135135134</c:v>
                </c:pt>
                <c:pt idx="14">
                  <c:v>0.25490196078431371</c:v>
                </c:pt>
                <c:pt idx="15">
                  <c:v>0.23452768729641693</c:v>
                </c:pt>
                <c:pt idx="16">
                  <c:v>0.18805970149253731</c:v>
                </c:pt>
                <c:pt idx="17">
                  <c:v>0.22021660649819494</c:v>
                </c:pt>
                <c:pt idx="18">
                  <c:v>0.23048327137546468</c:v>
                </c:pt>
                <c:pt idx="19">
                  <c:v>0.30069930069930068</c:v>
                </c:pt>
                <c:pt idx="20">
                  <c:v>0.22743682310469315</c:v>
                </c:pt>
                <c:pt idx="21">
                  <c:v>0.1596958174904943</c:v>
                </c:pt>
                <c:pt idx="22">
                  <c:v>0.18545454545454546</c:v>
                </c:pt>
                <c:pt idx="23">
                  <c:v>0.16370106761565836</c:v>
                </c:pt>
                <c:pt idx="24">
                  <c:v>0.17716535433070865</c:v>
                </c:pt>
                <c:pt idx="25">
                  <c:v>0.18803418803418803</c:v>
                </c:pt>
                <c:pt idx="26">
                  <c:v>0.18595041322314049</c:v>
                </c:pt>
                <c:pt idx="27">
                  <c:v>0.21759259259259259</c:v>
                </c:pt>
                <c:pt idx="28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91-4BC0-8982-FC4C67194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724656"/>
        <c:axId val="416829888"/>
      </c:lineChart>
      <c:dateAx>
        <c:axId val="41682910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6829496"/>
        <c:crosses val="autoZero"/>
        <c:auto val="1"/>
        <c:lblOffset val="100"/>
        <c:baseTimeUnit val="days"/>
      </c:dateAx>
      <c:valAx>
        <c:axId val="416829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16829104"/>
        <c:crosses val="autoZero"/>
        <c:crossBetween val="between"/>
      </c:valAx>
      <c:valAx>
        <c:axId val="416829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6724656"/>
        <c:crosses val="max"/>
        <c:crossBetween val="between"/>
      </c:valAx>
      <c:catAx>
        <c:axId val="416724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68298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F1s!$B$44</c:f>
              <c:strCache>
                <c:ptCount val="1"/>
                <c:pt idx="0">
                  <c:v>Third-Party Applications Functional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F1s!$C$2:$AE$2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F1s!$C$44:$AE$44</c:f>
              <c:numCache>
                <c:formatCode>General</c:formatCode>
                <c:ptCount val="29"/>
                <c:pt idx="0">
                  <c:v>22</c:v>
                </c:pt>
                <c:pt idx="1">
                  <c:v>22</c:v>
                </c:pt>
                <c:pt idx="2">
                  <c:v>26</c:v>
                </c:pt>
                <c:pt idx="3">
                  <c:v>25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25</c:v>
                </c:pt>
                <c:pt idx="8">
                  <c:v>16</c:v>
                </c:pt>
                <c:pt idx="9">
                  <c:v>23</c:v>
                </c:pt>
                <c:pt idx="10">
                  <c:v>35</c:v>
                </c:pt>
                <c:pt idx="11">
                  <c:v>28</c:v>
                </c:pt>
                <c:pt idx="12">
                  <c:v>17</c:v>
                </c:pt>
                <c:pt idx="13">
                  <c:v>16</c:v>
                </c:pt>
                <c:pt idx="14">
                  <c:v>20</c:v>
                </c:pt>
                <c:pt idx="15">
                  <c:v>11</c:v>
                </c:pt>
                <c:pt idx="16">
                  <c:v>19</c:v>
                </c:pt>
                <c:pt idx="17">
                  <c:v>23</c:v>
                </c:pt>
                <c:pt idx="18">
                  <c:v>17</c:v>
                </c:pt>
                <c:pt idx="19">
                  <c:v>11</c:v>
                </c:pt>
                <c:pt idx="20">
                  <c:v>23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17</c:v>
                </c:pt>
                <c:pt idx="25">
                  <c:v>14</c:v>
                </c:pt>
                <c:pt idx="26">
                  <c:v>20</c:v>
                </c:pt>
                <c:pt idx="27">
                  <c:v>20</c:v>
                </c:pt>
                <c:pt idx="28">
                  <c:v>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2E-44FA-9A46-EF4E122D653E}"/>
            </c:ext>
          </c:extLst>
        </c:ser>
        <c:ser>
          <c:idx val="0"/>
          <c:order val="1"/>
          <c:tx>
            <c:strRef>
              <c:f>F1s!$B$43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F1s!$C$2:$AE$2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F1s!$C$43:$AE$43</c:f>
              <c:numCache>
                <c:formatCode>0.0_ </c:formatCode>
                <c:ptCount val="29"/>
                <c:pt idx="0">
                  <c:v>25.008187728870404</c:v>
                </c:pt>
                <c:pt idx="1">
                  <c:v>25.008187728870404</c:v>
                </c:pt>
                <c:pt idx="2">
                  <c:v>25.008187728870404</c:v>
                </c:pt>
                <c:pt idx="3">
                  <c:v>25.008187728870404</c:v>
                </c:pt>
                <c:pt idx="4">
                  <c:v>25.008187728870404</c:v>
                </c:pt>
                <c:pt idx="5">
                  <c:v>25.008187728870404</c:v>
                </c:pt>
                <c:pt idx="6">
                  <c:v>25.008187728870404</c:v>
                </c:pt>
                <c:pt idx="7">
                  <c:v>25.008187728870404</c:v>
                </c:pt>
                <c:pt idx="8">
                  <c:v>25.008187728870404</c:v>
                </c:pt>
                <c:pt idx="9">
                  <c:v>25.008187728870404</c:v>
                </c:pt>
                <c:pt idx="10">
                  <c:v>25.008187728870404</c:v>
                </c:pt>
                <c:pt idx="11">
                  <c:v>25.008187728870404</c:v>
                </c:pt>
                <c:pt idx="12">
                  <c:v>25.008187728870404</c:v>
                </c:pt>
                <c:pt idx="13">
                  <c:v>25.008187728870404</c:v>
                </c:pt>
                <c:pt idx="14">
                  <c:v>25.008187728870404</c:v>
                </c:pt>
                <c:pt idx="15">
                  <c:v>25.008187728870404</c:v>
                </c:pt>
                <c:pt idx="16">
                  <c:v>25.008187728870404</c:v>
                </c:pt>
                <c:pt idx="17">
                  <c:v>25.008187728870404</c:v>
                </c:pt>
                <c:pt idx="18">
                  <c:v>25.008187728870404</c:v>
                </c:pt>
                <c:pt idx="19">
                  <c:v>25.008187728870404</c:v>
                </c:pt>
                <c:pt idx="20">
                  <c:v>25.008187728870404</c:v>
                </c:pt>
                <c:pt idx="21">
                  <c:v>25.008187728870404</c:v>
                </c:pt>
                <c:pt idx="22">
                  <c:v>25.008187728870404</c:v>
                </c:pt>
                <c:pt idx="23">
                  <c:v>25.008187728870404</c:v>
                </c:pt>
                <c:pt idx="24">
                  <c:v>25.008187728870404</c:v>
                </c:pt>
                <c:pt idx="25">
                  <c:v>25.008187728870404</c:v>
                </c:pt>
                <c:pt idx="26">
                  <c:v>25.008187728870404</c:v>
                </c:pt>
                <c:pt idx="27">
                  <c:v>25.008187728870404</c:v>
                </c:pt>
                <c:pt idx="28">
                  <c:v>25.008187728870404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E-44FA-9A46-EF4E122D653E}"/>
            </c:ext>
          </c:extLst>
        </c:ser>
        <c:ser>
          <c:idx val="2"/>
          <c:order val="2"/>
          <c:tx>
            <c:strRef>
              <c:f>F1s!$B$42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F1s!$C$2:$AE$2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F1s!$C$42:$AE$42</c:f>
              <c:numCache>
                <c:formatCode>0.0_ </c:formatCode>
                <c:ptCount val="29"/>
                <c:pt idx="0">
                  <c:v>25.28404979783592</c:v>
                </c:pt>
                <c:pt idx="1">
                  <c:v>25.28404979783592</c:v>
                </c:pt>
                <c:pt idx="2">
                  <c:v>25.28404979783592</c:v>
                </c:pt>
                <c:pt idx="3">
                  <c:v>25.28404979783592</c:v>
                </c:pt>
                <c:pt idx="4">
                  <c:v>25.28404979783592</c:v>
                </c:pt>
                <c:pt idx="5">
                  <c:v>25.28404979783592</c:v>
                </c:pt>
                <c:pt idx="6">
                  <c:v>25.28404979783592</c:v>
                </c:pt>
                <c:pt idx="7">
                  <c:v>25.28404979783592</c:v>
                </c:pt>
                <c:pt idx="8">
                  <c:v>25.28404979783592</c:v>
                </c:pt>
                <c:pt idx="9">
                  <c:v>25.28404979783592</c:v>
                </c:pt>
                <c:pt idx="10">
                  <c:v>25.28404979783592</c:v>
                </c:pt>
                <c:pt idx="11">
                  <c:v>25.28404979783592</c:v>
                </c:pt>
                <c:pt idx="12">
                  <c:v>25.28404979783592</c:v>
                </c:pt>
                <c:pt idx="13">
                  <c:v>25.28404979783592</c:v>
                </c:pt>
                <c:pt idx="14">
                  <c:v>25.28404979783592</c:v>
                </c:pt>
                <c:pt idx="15">
                  <c:v>25.28404979783592</c:v>
                </c:pt>
                <c:pt idx="16">
                  <c:v>25.28404979783592</c:v>
                </c:pt>
                <c:pt idx="17">
                  <c:v>25.28404979783592</c:v>
                </c:pt>
                <c:pt idx="18">
                  <c:v>25.28404979783592</c:v>
                </c:pt>
                <c:pt idx="19">
                  <c:v>25.28404979783592</c:v>
                </c:pt>
                <c:pt idx="20">
                  <c:v>25.28404979783592</c:v>
                </c:pt>
                <c:pt idx="21">
                  <c:v>25.28404979783592</c:v>
                </c:pt>
                <c:pt idx="22">
                  <c:v>25.28404979783592</c:v>
                </c:pt>
                <c:pt idx="23">
                  <c:v>25.28404979783592</c:v>
                </c:pt>
                <c:pt idx="24">
                  <c:v>25.28404979783592</c:v>
                </c:pt>
                <c:pt idx="25">
                  <c:v>25.28404979783592</c:v>
                </c:pt>
                <c:pt idx="26">
                  <c:v>25.28404979783592</c:v>
                </c:pt>
                <c:pt idx="27">
                  <c:v>25.28404979783592</c:v>
                </c:pt>
                <c:pt idx="28">
                  <c:v>25.28404979783592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2E-44FA-9A46-EF4E122D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726616"/>
        <c:axId val="416727008"/>
      </c:lineChart>
      <c:lineChart>
        <c:grouping val="standard"/>
        <c:varyColors val="0"/>
        <c:ser>
          <c:idx val="3"/>
          <c:order val="3"/>
          <c:tx>
            <c:strRef>
              <c:f>F1s!$B$45</c:f>
              <c:strCache>
                <c:ptCount val="1"/>
                <c:pt idx="0">
                  <c:v>Third-Party Applications Functional Malfunction%</c:v>
                </c:pt>
              </c:strCache>
            </c:strRef>
          </c:tx>
          <c:marker>
            <c:symbol val="none"/>
          </c:marker>
          <c:val>
            <c:numRef>
              <c:f>F1s!$C$45:$AE$45</c:f>
              <c:numCache>
                <c:formatCode>0%</c:formatCode>
                <c:ptCount val="29"/>
                <c:pt idx="0">
                  <c:v>9.8214285714285712E-2</c:v>
                </c:pt>
                <c:pt idx="1">
                  <c:v>9.9547511312217188E-2</c:v>
                </c:pt>
                <c:pt idx="2">
                  <c:v>0.12871287128712872</c:v>
                </c:pt>
                <c:pt idx="3">
                  <c:v>0.11961722488038277</c:v>
                </c:pt>
                <c:pt idx="4">
                  <c:v>0.10795454545454546</c:v>
                </c:pt>
                <c:pt idx="5">
                  <c:v>0.11904761904761904</c:v>
                </c:pt>
                <c:pt idx="6">
                  <c:v>9.055118110236221E-2</c:v>
                </c:pt>
                <c:pt idx="7">
                  <c:v>0.13440860215053763</c:v>
                </c:pt>
                <c:pt idx="8">
                  <c:v>8.6956521739130432E-2</c:v>
                </c:pt>
                <c:pt idx="9">
                  <c:v>0.10043668122270742</c:v>
                </c:pt>
                <c:pt idx="10">
                  <c:v>0.17499999999999999</c:v>
                </c:pt>
                <c:pt idx="11">
                  <c:v>0.14736842105263157</c:v>
                </c:pt>
                <c:pt idx="12">
                  <c:v>9.2391304347826081E-2</c:v>
                </c:pt>
                <c:pt idx="13">
                  <c:v>7.8817733990147784E-2</c:v>
                </c:pt>
                <c:pt idx="14">
                  <c:v>0.10416666666666667</c:v>
                </c:pt>
                <c:pt idx="15">
                  <c:v>5.7591623036649213E-2</c:v>
                </c:pt>
                <c:pt idx="16">
                  <c:v>9.0909090909090912E-2</c:v>
                </c:pt>
                <c:pt idx="17">
                  <c:v>0.11557788944723618</c:v>
                </c:pt>
                <c:pt idx="18">
                  <c:v>7.9812206572769953E-2</c:v>
                </c:pt>
                <c:pt idx="19">
                  <c:v>6.8322981366459631E-2</c:v>
                </c:pt>
                <c:pt idx="20">
                  <c:v>0.13068181818181818</c:v>
                </c:pt>
                <c:pt idx="21">
                  <c:v>7.281553398058252E-2</c:v>
                </c:pt>
                <c:pt idx="22">
                  <c:v>7.3684210526315783E-2</c:v>
                </c:pt>
                <c:pt idx="23">
                  <c:v>7.4866310160427801E-2</c:v>
                </c:pt>
                <c:pt idx="24">
                  <c:v>0.10625</c:v>
                </c:pt>
                <c:pt idx="25">
                  <c:v>9.1503267973856203E-2</c:v>
                </c:pt>
                <c:pt idx="26">
                  <c:v>0.12269938650306748</c:v>
                </c:pt>
                <c:pt idx="27">
                  <c:v>0.13157894736842105</c:v>
                </c:pt>
                <c:pt idx="28">
                  <c:v>9.8265895953757232E-2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2E-44FA-9A46-EF4E122D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727792"/>
        <c:axId val="416727400"/>
      </c:lineChart>
      <c:dateAx>
        <c:axId val="41672661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6727008"/>
        <c:crosses val="autoZero"/>
        <c:auto val="1"/>
        <c:lblOffset val="100"/>
        <c:baseTimeUnit val="days"/>
      </c:dateAx>
      <c:valAx>
        <c:axId val="41672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6726616"/>
        <c:crosses val="autoZero"/>
        <c:crossBetween val="between"/>
      </c:valAx>
      <c:valAx>
        <c:axId val="4167274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6727792"/>
        <c:crosses val="max"/>
        <c:crossBetween val="between"/>
      </c:valAx>
      <c:catAx>
        <c:axId val="41672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727400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'A37'!$B$44</c:f>
              <c:strCache>
                <c:ptCount val="1"/>
                <c:pt idx="0">
                  <c:v>pre-installed app malfunction/phone settings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'A37'!$C$2:$AE$2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'A37'!$C$44:$AE$44</c:f>
              <c:numCache>
                <c:formatCode>General</c:formatCode>
                <c:ptCount val="29"/>
                <c:pt idx="0">
                  <c:v>33</c:v>
                </c:pt>
                <c:pt idx="1">
                  <c:v>34</c:v>
                </c:pt>
                <c:pt idx="2">
                  <c:v>37</c:v>
                </c:pt>
                <c:pt idx="3">
                  <c:v>38</c:v>
                </c:pt>
                <c:pt idx="4">
                  <c:v>26</c:v>
                </c:pt>
                <c:pt idx="5">
                  <c:v>22</c:v>
                </c:pt>
                <c:pt idx="6">
                  <c:v>33</c:v>
                </c:pt>
                <c:pt idx="7">
                  <c:v>28</c:v>
                </c:pt>
                <c:pt idx="8">
                  <c:v>46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18</c:v>
                </c:pt>
                <c:pt idx="13">
                  <c:v>37</c:v>
                </c:pt>
                <c:pt idx="14">
                  <c:v>28</c:v>
                </c:pt>
                <c:pt idx="15">
                  <c:v>34</c:v>
                </c:pt>
                <c:pt idx="16">
                  <c:v>50</c:v>
                </c:pt>
                <c:pt idx="17">
                  <c:v>37</c:v>
                </c:pt>
                <c:pt idx="18">
                  <c:v>19</c:v>
                </c:pt>
                <c:pt idx="19">
                  <c:v>20</c:v>
                </c:pt>
                <c:pt idx="20">
                  <c:v>24</c:v>
                </c:pt>
                <c:pt idx="21">
                  <c:v>36</c:v>
                </c:pt>
                <c:pt idx="22">
                  <c:v>22</c:v>
                </c:pt>
                <c:pt idx="23">
                  <c:v>43</c:v>
                </c:pt>
                <c:pt idx="24">
                  <c:v>16</c:v>
                </c:pt>
                <c:pt idx="25">
                  <c:v>27</c:v>
                </c:pt>
                <c:pt idx="26">
                  <c:v>24</c:v>
                </c:pt>
                <c:pt idx="27">
                  <c:v>19</c:v>
                </c:pt>
                <c:pt idx="28">
                  <c:v>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26-4405-A283-6AE534373E9E}"/>
            </c:ext>
          </c:extLst>
        </c:ser>
        <c:ser>
          <c:idx val="0"/>
          <c:order val="1"/>
          <c:tx>
            <c:strRef>
              <c:f>'A37'!$B$43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'A37'!$C$2:$AE$2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'A37'!$C$43:$AE$43</c:f>
              <c:numCache>
                <c:formatCode>0.0_ </c:formatCode>
                <c:ptCount val="29"/>
                <c:pt idx="0">
                  <c:v>38.641892315693916</c:v>
                </c:pt>
                <c:pt idx="1">
                  <c:v>38.641892315693916</c:v>
                </c:pt>
                <c:pt idx="2">
                  <c:v>38.641892315693916</c:v>
                </c:pt>
                <c:pt idx="3">
                  <c:v>38.641892315693916</c:v>
                </c:pt>
                <c:pt idx="4">
                  <c:v>38.641892315693916</c:v>
                </c:pt>
                <c:pt idx="5">
                  <c:v>38.641892315693916</c:v>
                </c:pt>
                <c:pt idx="6">
                  <c:v>38.641892315693916</c:v>
                </c:pt>
                <c:pt idx="7">
                  <c:v>38.641892315693916</c:v>
                </c:pt>
                <c:pt idx="8">
                  <c:v>38.641892315693916</c:v>
                </c:pt>
                <c:pt idx="9">
                  <c:v>38.641892315693916</c:v>
                </c:pt>
                <c:pt idx="10">
                  <c:v>38.641892315693916</c:v>
                </c:pt>
                <c:pt idx="11">
                  <c:v>38.641892315693916</c:v>
                </c:pt>
                <c:pt idx="12">
                  <c:v>38.641892315693916</c:v>
                </c:pt>
                <c:pt idx="13">
                  <c:v>38.641892315693916</c:v>
                </c:pt>
                <c:pt idx="14">
                  <c:v>38.641892315693916</c:v>
                </c:pt>
                <c:pt idx="15">
                  <c:v>38.641892315693916</c:v>
                </c:pt>
                <c:pt idx="16">
                  <c:v>38.641892315693916</c:v>
                </c:pt>
                <c:pt idx="17">
                  <c:v>38.641892315693916</c:v>
                </c:pt>
                <c:pt idx="18">
                  <c:v>38.641892315693916</c:v>
                </c:pt>
                <c:pt idx="19">
                  <c:v>38.641892315693916</c:v>
                </c:pt>
                <c:pt idx="20">
                  <c:v>38.641892315693916</c:v>
                </c:pt>
                <c:pt idx="21">
                  <c:v>38.641892315693916</c:v>
                </c:pt>
                <c:pt idx="22">
                  <c:v>38.641892315693916</c:v>
                </c:pt>
                <c:pt idx="23">
                  <c:v>38.641892315693916</c:v>
                </c:pt>
                <c:pt idx="24">
                  <c:v>38.641892315693916</c:v>
                </c:pt>
                <c:pt idx="25">
                  <c:v>38.641892315693916</c:v>
                </c:pt>
                <c:pt idx="26">
                  <c:v>38.641892315693916</c:v>
                </c:pt>
                <c:pt idx="27">
                  <c:v>38.641892315693916</c:v>
                </c:pt>
                <c:pt idx="28">
                  <c:v>38.641892315693916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6-4405-A283-6AE534373E9E}"/>
            </c:ext>
          </c:extLst>
        </c:ser>
        <c:ser>
          <c:idx val="2"/>
          <c:order val="2"/>
          <c:tx>
            <c:strRef>
              <c:f>'A37'!$B$42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'A37'!$C$2:$AE$2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'A37'!$C$42:$AE$42</c:f>
              <c:numCache>
                <c:formatCode>0.0_ </c:formatCode>
                <c:ptCount val="29"/>
                <c:pt idx="0">
                  <c:v>37.572926798452535</c:v>
                </c:pt>
                <c:pt idx="1">
                  <c:v>37.572926798452535</c:v>
                </c:pt>
                <c:pt idx="2">
                  <c:v>37.572926798452535</c:v>
                </c:pt>
                <c:pt idx="3">
                  <c:v>37.572926798452535</c:v>
                </c:pt>
                <c:pt idx="4">
                  <c:v>37.572926798452535</c:v>
                </c:pt>
                <c:pt idx="5">
                  <c:v>37.572926798452535</c:v>
                </c:pt>
                <c:pt idx="6">
                  <c:v>37.572926798452535</c:v>
                </c:pt>
                <c:pt idx="7">
                  <c:v>37.572926798452535</c:v>
                </c:pt>
                <c:pt idx="8">
                  <c:v>37.572926798452535</c:v>
                </c:pt>
                <c:pt idx="9">
                  <c:v>37.572926798452535</c:v>
                </c:pt>
                <c:pt idx="10">
                  <c:v>37.572926798452535</c:v>
                </c:pt>
                <c:pt idx="11">
                  <c:v>37.572926798452535</c:v>
                </c:pt>
                <c:pt idx="12">
                  <c:v>37.572926798452535</c:v>
                </c:pt>
                <c:pt idx="13">
                  <c:v>37.572926798452535</c:v>
                </c:pt>
                <c:pt idx="14">
                  <c:v>37.572926798452535</c:v>
                </c:pt>
                <c:pt idx="15">
                  <c:v>37.572926798452535</c:v>
                </c:pt>
                <c:pt idx="16">
                  <c:v>37.572926798452535</c:v>
                </c:pt>
                <c:pt idx="17">
                  <c:v>37.572926798452535</c:v>
                </c:pt>
                <c:pt idx="18">
                  <c:v>37.572926798452535</c:v>
                </c:pt>
                <c:pt idx="19">
                  <c:v>37.572926798452535</c:v>
                </c:pt>
                <c:pt idx="20">
                  <c:v>37.572926798452535</c:v>
                </c:pt>
                <c:pt idx="21">
                  <c:v>37.572926798452535</c:v>
                </c:pt>
                <c:pt idx="22">
                  <c:v>37.572926798452535</c:v>
                </c:pt>
                <c:pt idx="23">
                  <c:v>37.572926798452535</c:v>
                </c:pt>
                <c:pt idx="24">
                  <c:v>37.572926798452535</c:v>
                </c:pt>
                <c:pt idx="25">
                  <c:v>37.572926798452535</c:v>
                </c:pt>
                <c:pt idx="26">
                  <c:v>37.572926798452535</c:v>
                </c:pt>
                <c:pt idx="27">
                  <c:v>37.572926798452535</c:v>
                </c:pt>
                <c:pt idx="28">
                  <c:v>37.572926798452535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6-4405-A283-6AE53437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073424"/>
        <c:axId val="417073816"/>
      </c:lineChart>
      <c:lineChart>
        <c:grouping val="standard"/>
        <c:varyColors val="0"/>
        <c:ser>
          <c:idx val="3"/>
          <c:order val="3"/>
          <c:tx>
            <c:strRef>
              <c:f>'A37'!$B$45</c:f>
              <c:strCache>
                <c:ptCount val="1"/>
                <c:pt idx="0">
                  <c:v>pre-installed app malfunction/phone settings malfunction%</c:v>
                </c:pt>
              </c:strCache>
            </c:strRef>
          </c:tx>
          <c:marker>
            <c:symbol val="none"/>
          </c:marker>
          <c:val>
            <c:numRef>
              <c:f>'A37'!$C$45:$AE$45</c:f>
              <c:numCache>
                <c:formatCode>0%</c:formatCode>
                <c:ptCount val="29"/>
                <c:pt idx="0">
                  <c:v>3.2132424537487832E-2</c:v>
                </c:pt>
                <c:pt idx="1">
                  <c:v>4.1463414634146344E-2</c:v>
                </c:pt>
                <c:pt idx="2">
                  <c:v>3.726082578046324E-2</c:v>
                </c:pt>
                <c:pt idx="3">
                  <c:v>3.588290840415486E-2</c:v>
                </c:pt>
                <c:pt idx="4">
                  <c:v>2.4413145539906103E-2</c:v>
                </c:pt>
                <c:pt idx="5">
                  <c:v>2.3783783783783784E-2</c:v>
                </c:pt>
                <c:pt idx="6">
                  <c:v>3.5714285714285712E-2</c:v>
                </c:pt>
                <c:pt idx="7">
                  <c:v>3.1425364758698095E-2</c:v>
                </c:pt>
                <c:pt idx="8">
                  <c:v>4.4061302681992334E-2</c:v>
                </c:pt>
                <c:pt idx="9">
                  <c:v>2.2932022932022931E-2</c:v>
                </c:pt>
                <c:pt idx="10">
                  <c:v>2.8459273797841019E-2</c:v>
                </c:pt>
                <c:pt idx="11">
                  <c:v>3.1120331950207469E-2</c:v>
                </c:pt>
                <c:pt idx="12">
                  <c:v>1.7910447761194031E-2</c:v>
                </c:pt>
                <c:pt idx="13">
                  <c:v>3.3789954337899546E-2</c:v>
                </c:pt>
                <c:pt idx="14">
                  <c:v>2.4326672458731539E-2</c:v>
                </c:pt>
                <c:pt idx="15">
                  <c:v>3.0222222222222223E-2</c:v>
                </c:pt>
                <c:pt idx="16">
                  <c:v>5.128205128205128E-2</c:v>
                </c:pt>
                <c:pt idx="17">
                  <c:v>3.5137701804368468E-2</c:v>
                </c:pt>
                <c:pt idx="18">
                  <c:v>1.8375241779497099E-2</c:v>
                </c:pt>
                <c:pt idx="19">
                  <c:v>1.9588638589618023E-2</c:v>
                </c:pt>
                <c:pt idx="20">
                  <c:v>2.1739130434782608E-2</c:v>
                </c:pt>
                <c:pt idx="21">
                  <c:v>3.9387308533916851E-2</c:v>
                </c:pt>
                <c:pt idx="22">
                  <c:v>2.3655913978494623E-2</c:v>
                </c:pt>
                <c:pt idx="23">
                  <c:v>4.3743641912512718E-2</c:v>
                </c:pt>
                <c:pt idx="24">
                  <c:v>1.8120045300113252E-2</c:v>
                </c:pt>
                <c:pt idx="25">
                  <c:v>3.0577576443941108E-2</c:v>
                </c:pt>
                <c:pt idx="26">
                  <c:v>2.9666254635352288E-2</c:v>
                </c:pt>
                <c:pt idx="27">
                  <c:v>2.4516129032258065E-2</c:v>
                </c:pt>
                <c:pt idx="28">
                  <c:v>3.7652270210409747E-2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26-4405-A283-6AE53437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074600"/>
        <c:axId val="417074208"/>
      </c:lineChart>
      <c:dateAx>
        <c:axId val="41707342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7073816"/>
        <c:crosses val="autoZero"/>
        <c:auto val="1"/>
        <c:lblOffset val="100"/>
        <c:baseTimeUnit val="days"/>
      </c:dateAx>
      <c:valAx>
        <c:axId val="417073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7073424"/>
        <c:crosses val="autoZero"/>
        <c:crossBetween val="between"/>
      </c:valAx>
      <c:valAx>
        <c:axId val="4170742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7074600"/>
        <c:crosses val="max"/>
        <c:crossBetween val="between"/>
      </c:valAx>
      <c:catAx>
        <c:axId val="41707460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07420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'F1 Plus'!$B$44</c:f>
              <c:strCache>
                <c:ptCount val="1"/>
                <c:pt idx="0">
                  <c:v>Malfunction inquiries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'F1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'F1 Plus'!$C$44:$AE$44</c:f>
              <c:numCache>
                <c:formatCode>General</c:formatCode>
                <c:ptCount val="29"/>
                <c:pt idx="0">
                  <c:v>17</c:v>
                </c:pt>
                <c:pt idx="1">
                  <c:v>14</c:v>
                </c:pt>
                <c:pt idx="2">
                  <c:v>18</c:v>
                </c:pt>
                <c:pt idx="3">
                  <c:v>13</c:v>
                </c:pt>
                <c:pt idx="4">
                  <c:v>21</c:v>
                </c:pt>
                <c:pt idx="5">
                  <c:v>12</c:v>
                </c:pt>
                <c:pt idx="6">
                  <c:v>15</c:v>
                </c:pt>
                <c:pt idx="7">
                  <c:v>22</c:v>
                </c:pt>
                <c:pt idx="8">
                  <c:v>19</c:v>
                </c:pt>
                <c:pt idx="9">
                  <c:v>19</c:v>
                </c:pt>
                <c:pt idx="10">
                  <c:v>20</c:v>
                </c:pt>
                <c:pt idx="11">
                  <c:v>15</c:v>
                </c:pt>
                <c:pt idx="12">
                  <c:v>6</c:v>
                </c:pt>
                <c:pt idx="13">
                  <c:v>14</c:v>
                </c:pt>
                <c:pt idx="14">
                  <c:v>22</c:v>
                </c:pt>
                <c:pt idx="15">
                  <c:v>34</c:v>
                </c:pt>
                <c:pt idx="16">
                  <c:v>27</c:v>
                </c:pt>
                <c:pt idx="17">
                  <c:v>15</c:v>
                </c:pt>
                <c:pt idx="18">
                  <c:v>25</c:v>
                </c:pt>
                <c:pt idx="19">
                  <c:v>11</c:v>
                </c:pt>
                <c:pt idx="20">
                  <c:v>22</c:v>
                </c:pt>
                <c:pt idx="21">
                  <c:v>18</c:v>
                </c:pt>
                <c:pt idx="22">
                  <c:v>14</c:v>
                </c:pt>
                <c:pt idx="23">
                  <c:v>17</c:v>
                </c:pt>
                <c:pt idx="24">
                  <c:v>18</c:v>
                </c:pt>
                <c:pt idx="25">
                  <c:v>12</c:v>
                </c:pt>
                <c:pt idx="26">
                  <c:v>10</c:v>
                </c:pt>
                <c:pt idx="27">
                  <c:v>14</c:v>
                </c:pt>
                <c:pt idx="28">
                  <c:v>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2C4-40F4-A7F6-D8B757277CF1}"/>
            </c:ext>
          </c:extLst>
        </c:ser>
        <c:ser>
          <c:idx val="0"/>
          <c:order val="1"/>
          <c:tx>
            <c:strRef>
              <c:f>'F1 Plus'!$B$43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'F1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'F1 Plus'!$C$43:$AE$43</c:f>
              <c:numCache>
                <c:formatCode>0.0_ </c:formatCode>
                <c:ptCount val="29"/>
                <c:pt idx="0">
                  <c:v>23.426444424618246</c:v>
                </c:pt>
                <c:pt idx="1">
                  <c:v>23.426444424618246</c:v>
                </c:pt>
                <c:pt idx="2">
                  <c:v>23.426444424618246</c:v>
                </c:pt>
                <c:pt idx="3">
                  <c:v>23.426444424618246</c:v>
                </c:pt>
                <c:pt idx="4">
                  <c:v>23.426444424618246</c:v>
                </c:pt>
                <c:pt idx="5">
                  <c:v>23.426444424618246</c:v>
                </c:pt>
                <c:pt idx="6">
                  <c:v>23.426444424618246</c:v>
                </c:pt>
                <c:pt idx="7">
                  <c:v>23.426444424618246</c:v>
                </c:pt>
                <c:pt idx="8">
                  <c:v>23.426444424618246</c:v>
                </c:pt>
                <c:pt idx="9">
                  <c:v>23.426444424618246</c:v>
                </c:pt>
                <c:pt idx="10">
                  <c:v>23.426444424618246</c:v>
                </c:pt>
                <c:pt idx="11">
                  <c:v>23.426444424618246</c:v>
                </c:pt>
                <c:pt idx="12">
                  <c:v>23.426444424618246</c:v>
                </c:pt>
                <c:pt idx="13">
                  <c:v>23.426444424618246</c:v>
                </c:pt>
                <c:pt idx="14">
                  <c:v>23.426444424618246</c:v>
                </c:pt>
                <c:pt idx="15">
                  <c:v>23.426444424618246</c:v>
                </c:pt>
                <c:pt idx="16">
                  <c:v>23.426444424618246</c:v>
                </c:pt>
                <c:pt idx="17">
                  <c:v>23.426444424618246</c:v>
                </c:pt>
                <c:pt idx="18">
                  <c:v>23.426444424618246</c:v>
                </c:pt>
                <c:pt idx="19">
                  <c:v>23.426444424618246</c:v>
                </c:pt>
                <c:pt idx="20">
                  <c:v>23.426444424618246</c:v>
                </c:pt>
                <c:pt idx="21">
                  <c:v>23.426444424618246</c:v>
                </c:pt>
                <c:pt idx="22">
                  <c:v>23.426444424618246</c:v>
                </c:pt>
                <c:pt idx="23">
                  <c:v>23.426444424618246</c:v>
                </c:pt>
                <c:pt idx="24">
                  <c:v>23.426444424618246</c:v>
                </c:pt>
                <c:pt idx="25">
                  <c:v>23.426444424618246</c:v>
                </c:pt>
                <c:pt idx="26">
                  <c:v>23.426444424618246</c:v>
                </c:pt>
                <c:pt idx="27">
                  <c:v>23.426444424618246</c:v>
                </c:pt>
                <c:pt idx="28">
                  <c:v>23.426444424618246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0F4-A7F6-D8B757277CF1}"/>
            </c:ext>
          </c:extLst>
        </c:ser>
        <c:ser>
          <c:idx val="2"/>
          <c:order val="2"/>
          <c:tx>
            <c:strRef>
              <c:f>'F1 Plus'!$B$42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'F1 Plus'!$C$2:$AE$2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'F1 Plus'!$C$42:$AE$42</c:f>
              <c:numCache>
                <c:formatCode>0.0_ </c:formatCode>
                <c:ptCount val="29"/>
                <c:pt idx="0">
                  <c:v>22.840237528066517</c:v>
                </c:pt>
                <c:pt idx="1">
                  <c:v>22.840237528066517</c:v>
                </c:pt>
                <c:pt idx="2">
                  <c:v>22.840237528066517</c:v>
                </c:pt>
                <c:pt idx="3">
                  <c:v>22.840237528066517</c:v>
                </c:pt>
                <c:pt idx="4">
                  <c:v>22.840237528066517</c:v>
                </c:pt>
                <c:pt idx="5">
                  <c:v>22.840237528066517</c:v>
                </c:pt>
                <c:pt idx="6">
                  <c:v>22.840237528066517</c:v>
                </c:pt>
                <c:pt idx="7">
                  <c:v>22.840237528066517</c:v>
                </c:pt>
                <c:pt idx="8">
                  <c:v>22.840237528066517</c:v>
                </c:pt>
                <c:pt idx="9">
                  <c:v>22.840237528066517</c:v>
                </c:pt>
                <c:pt idx="10">
                  <c:v>22.840237528066517</c:v>
                </c:pt>
                <c:pt idx="11">
                  <c:v>22.840237528066517</c:v>
                </c:pt>
                <c:pt idx="12">
                  <c:v>22.840237528066517</c:v>
                </c:pt>
                <c:pt idx="13">
                  <c:v>22.840237528066517</c:v>
                </c:pt>
                <c:pt idx="14">
                  <c:v>22.840237528066517</c:v>
                </c:pt>
                <c:pt idx="15">
                  <c:v>22.840237528066517</c:v>
                </c:pt>
                <c:pt idx="16">
                  <c:v>22.840237528066517</c:v>
                </c:pt>
                <c:pt idx="17">
                  <c:v>22.840237528066517</c:v>
                </c:pt>
                <c:pt idx="18">
                  <c:v>22.840237528066517</c:v>
                </c:pt>
                <c:pt idx="19">
                  <c:v>22.840237528066517</c:v>
                </c:pt>
                <c:pt idx="20">
                  <c:v>22.840237528066517</c:v>
                </c:pt>
                <c:pt idx="21">
                  <c:v>22.840237528066517</c:v>
                </c:pt>
                <c:pt idx="22">
                  <c:v>22.840237528066517</c:v>
                </c:pt>
                <c:pt idx="23">
                  <c:v>22.840237528066517</c:v>
                </c:pt>
                <c:pt idx="24">
                  <c:v>22.840237528066517</c:v>
                </c:pt>
                <c:pt idx="25">
                  <c:v>22.840237528066517</c:v>
                </c:pt>
                <c:pt idx="26">
                  <c:v>22.840237528066517</c:v>
                </c:pt>
                <c:pt idx="27">
                  <c:v>22.840237528066517</c:v>
                </c:pt>
                <c:pt idx="28">
                  <c:v>22.840237528066517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4-40F4-A7F6-D8B75727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075776"/>
        <c:axId val="417076168"/>
      </c:lineChart>
      <c:lineChart>
        <c:grouping val="standard"/>
        <c:varyColors val="0"/>
        <c:ser>
          <c:idx val="3"/>
          <c:order val="3"/>
          <c:tx>
            <c:strRef>
              <c:f>'F1 Plus'!$B$45</c:f>
              <c:strCache>
                <c:ptCount val="1"/>
                <c:pt idx="0">
                  <c:v>Malfunction inquiries%</c:v>
                </c:pt>
              </c:strCache>
            </c:strRef>
          </c:tx>
          <c:marker>
            <c:symbol val="none"/>
          </c:marker>
          <c:val>
            <c:numRef>
              <c:f>'F1 Plus'!$C$45:$AE$45</c:f>
              <c:numCache>
                <c:formatCode>0%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C4-40F4-A7F6-D8B75727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90696"/>
        <c:axId val="417890304"/>
      </c:lineChart>
      <c:dateAx>
        <c:axId val="41707577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7076168"/>
        <c:crosses val="autoZero"/>
        <c:auto val="1"/>
        <c:lblOffset val="100"/>
        <c:baseTimeUnit val="days"/>
      </c:dateAx>
      <c:valAx>
        <c:axId val="417076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7075776"/>
        <c:crosses val="autoZero"/>
        <c:crossBetween val="between"/>
      </c:valAx>
      <c:valAx>
        <c:axId val="4178903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7890696"/>
        <c:crosses val="max"/>
        <c:crossBetween val="between"/>
      </c:valAx>
      <c:catAx>
        <c:axId val="417890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89030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'F1'!$B$44</c:f>
              <c:strCache>
                <c:ptCount val="1"/>
                <c:pt idx="0">
                  <c:v>Power Consumption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'F1'!$C$2:$AE$2</c:f>
              <c:numCache>
                <c:formatCode>m/d;@</c:formatCode>
                <c:ptCount val="29"/>
                <c:pt idx="0">
                  <c:v>43188</c:v>
                </c:pt>
                <c:pt idx="1">
                  <c:v>43189</c:v>
                </c:pt>
                <c:pt idx="2">
                  <c:v>43190</c:v>
                </c:pt>
                <c:pt idx="3">
                  <c:v>43191</c:v>
                </c:pt>
                <c:pt idx="4">
                  <c:v>43192</c:v>
                </c:pt>
                <c:pt idx="5">
                  <c:v>43193</c:v>
                </c:pt>
                <c:pt idx="6">
                  <c:v>43194</c:v>
                </c:pt>
                <c:pt idx="7">
                  <c:v>43195</c:v>
                </c:pt>
                <c:pt idx="8">
                  <c:v>43196</c:v>
                </c:pt>
                <c:pt idx="9">
                  <c:v>43197</c:v>
                </c:pt>
                <c:pt idx="10">
                  <c:v>43198</c:v>
                </c:pt>
                <c:pt idx="11">
                  <c:v>43199</c:v>
                </c:pt>
                <c:pt idx="12">
                  <c:v>43200</c:v>
                </c:pt>
                <c:pt idx="13">
                  <c:v>43201</c:v>
                </c:pt>
                <c:pt idx="14">
                  <c:v>43202</c:v>
                </c:pt>
                <c:pt idx="15">
                  <c:v>43203</c:v>
                </c:pt>
                <c:pt idx="16">
                  <c:v>43204</c:v>
                </c:pt>
                <c:pt idx="17">
                  <c:v>43205</c:v>
                </c:pt>
                <c:pt idx="18">
                  <c:v>43206</c:v>
                </c:pt>
                <c:pt idx="19">
                  <c:v>43207</c:v>
                </c:pt>
                <c:pt idx="20">
                  <c:v>43208</c:v>
                </c:pt>
                <c:pt idx="21">
                  <c:v>43209</c:v>
                </c:pt>
                <c:pt idx="22">
                  <c:v>43210</c:v>
                </c:pt>
                <c:pt idx="23">
                  <c:v>43211</c:v>
                </c:pt>
                <c:pt idx="24">
                  <c:v>43212</c:v>
                </c:pt>
                <c:pt idx="25">
                  <c:v>43213</c:v>
                </c:pt>
                <c:pt idx="26">
                  <c:v>43214</c:v>
                </c:pt>
                <c:pt idx="27">
                  <c:v>43215</c:v>
                </c:pt>
                <c:pt idx="28">
                  <c:v>43216</c:v>
                </c:pt>
              </c:numCache>
            </c:numRef>
          </c:cat>
          <c:val>
            <c:numRef>
              <c:f>'F1'!$C$44:$AE$44</c:f>
              <c:numCache>
                <c:formatCode>General</c:formatCode>
                <c:ptCount val="29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0B-452F-A618-6BEAFF8A1861}"/>
            </c:ext>
          </c:extLst>
        </c:ser>
        <c:ser>
          <c:idx val="0"/>
          <c:order val="1"/>
          <c:tx>
            <c:strRef>
              <c:f>'F1'!$B$43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'F1'!$C$43:$AE$43</c:f>
              <c:numCache>
                <c:formatCode>0.0_ </c:formatCode>
                <c:ptCount val="29"/>
                <c:pt idx="0">
                  <c:v>6.3568862136963808</c:v>
                </c:pt>
                <c:pt idx="1">
                  <c:v>6.3568862136963808</c:v>
                </c:pt>
                <c:pt idx="2">
                  <c:v>6.3568862136963808</c:v>
                </c:pt>
                <c:pt idx="3">
                  <c:v>6.3568862136963808</c:v>
                </c:pt>
                <c:pt idx="4">
                  <c:v>6.3568862136963808</c:v>
                </c:pt>
                <c:pt idx="5">
                  <c:v>6.3568862136963808</c:v>
                </c:pt>
                <c:pt idx="6">
                  <c:v>6.3568862136963808</c:v>
                </c:pt>
                <c:pt idx="7">
                  <c:v>6.3568862136963808</c:v>
                </c:pt>
                <c:pt idx="8">
                  <c:v>6.3568862136963808</c:v>
                </c:pt>
                <c:pt idx="9">
                  <c:v>6.3568862136963808</c:v>
                </c:pt>
                <c:pt idx="10">
                  <c:v>6.3568862136963808</c:v>
                </c:pt>
                <c:pt idx="11">
                  <c:v>6.3568862136963808</c:v>
                </c:pt>
                <c:pt idx="12">
                  <c:v>6.3568862136963808</c:v>
                </c:pt>
                <c:pt idx="13">
                  <c:v>6.3568862136963808</c:v>
                </c:pt>
                <c:pt idx="14">
                  <c:v>6.3568862136963808</c:v>
                </c:pt>
                <c:pt idx="15">
                  <c:v>6.3568862136963808</c:v>
                </c:pt>
                <c:pt idx="16">
                  <c:v>6.3568862136963808</c:v>
                </c:pt>
                <c:pt idx="17">
                  <c:v>6.3568862136963808</c:v>
                </c:pt>
                <c:pt idx="18">
                  <c:v>6.3568862136963808</c:v>
                </c:pt>
                <c:pt idx="19">
                  <c:v>6.3568862136963808</c:v>
                </c:pt>
                <c:pt idx="20">
                  <c:v>6.3568862136963808</c:v>
                </c:pt>
                <c:pt idx="21">
                  <c:v>6.3568862136963808</c:v>
                </c:pt>
                <c:pt idx="22">
                  <c:v>6.3568862136963808</c:v>
                </c:pt>
                <c:pt idx="23">
                  <c:v>6.3568862136963808</c:v>
                </c:pt>
                <c:pt idx="24">
                  <c:v>6.3568862136963808</c:v>
                </c:pt>
                <c:pt idx="25">
                  <c:v>6.3568862136963808</c:v>
                </c:pt>
                <c:pt idx="26">
                  <c:v>6.3568862136963808</c:v>
                </c:pt>
                <c:pt idx="27">
                  <c:v>6.3568862136963808</c:v>
                </c:pt>
                <c:pt idx="28">
                  <c:v>6.3568862136963808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B-452F-A618-6BEAFF8A1861}"/>
            </c:ext>
          </c:extLst>
        </c:ser>
        <c:ser>
          <c:idx val="2"/>
          <c:order val="2"/>
          <c:tx>
            <c:strRef>
              <c:f>'F1'!$B$42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'F1'!$C$42:$AE$42</c:f>
              <c:numCache>
                <c:formatCode>0.0_ </c:formatCode>
                <c:ptCount val="29"/>
                <c:pt idx="0">
                  <c:v>6.1155069033515534</c:v>
                </c:pt>
                <c:pt idx="1">
                  <c:v>6.1155069033515534</c:v>
                </c:pt>
                <c:pt idx="2">
                  <c:v>6.1155069033515534</c:v>
                </c:pt>
                <c:pt idx="3">
                  <c:v>6.1155069033515534</c:v>
                </c:pt>
                <c:pt idx="4">
                  <c:v>6.1155069033515534</c:v>
                </c:pt>
                <c:pt idx="5">
                  <c:v>6.1155069033515534</c:v>
                </c:pt>
                <c:pt idx="6">
                  <c:v>6.1155069033515534</c:v>
                </c:pt>
                <c:pt idx="7">
                  <c:v>6.1155069033515534</c:v>
                </c:pt>
                <c:pt idx="8">
                  <c:v>6.1155069033515534</c:v>
                </c:pt>
                <c:pt idx="9">
                  <c:v>6.1155069033515534</c:v>
                </c:pt>
                <c:pt idx="10">
                  <c:v>6.1155069033515534</c:v>
                </c:pt>
                <c:pt idx="11">
                  <c:v>6.1155069033515534</c:v>
                </c:pt>
                <c:pt idx="12">
                  <c:v>6.1155069033515534</c:v>
                </c:pt>
                <c:pt idx="13">
                  <c:v>6.1155069033515534</c:v>
                </c:pt>
                <c:pt idx="14">
                  <c:v>6.1155069033515534</c:v>
                </c:pt>
                <c:pt idx="15">
                  <c:v>6.1155069033515534</c:v>
                </c:pt>
                <c:pt idx="16">
                  <c:v>6.1155069033515534</c:v>
                </c:pt>
                <c:pt idx="17">
                  <c:v>6.1155069033515534</c:v>
                </c:pt>
                <c:pt idx="18">
                  <c:v>6.1155069033515534</c:v>
                </c:pt>
                <c:pt idx="19">
                  <c:v>6.1155069033515534</c:v>
                </c:pt>
                <c:pt idx="20">
                  <c:v>6.1155069033515534</c:v>
                </c:pt>
                <c:pt idx="21">
                  <c:v>6.1155069033515534</c:v>
                </c:pt>
                <c:pt idx="22">
                  <c:v>6.1155069033515534</c:v>
                </c:pt>
                <c:pt idx="23">
                  <c:v>6.1155069033515534</c:v>
                </c:pt>
                <c:pt idx="24">
                  <c:v>6.1155069033515534</c:v>
                </c:pt>
                <c:pt idx="25">
                  <c:v>6.1155069033515534</c:v>
                </c:pt>
                <c:pt idx="26">
                  <c:v>6.1155069033515534</c:v>
                </c:pt>
                <c:pt idx="27">
                  <c:v>6.1155069033515534</c:v>
                </c:pt>
                <c:pt idx="28">
                  <c:v>6.1155069033515534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B-452F-A618-6BEAFF8A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92264"/>
        <c:axId val="417892656"/>
      </c:lineChart>
      <c:lineChart>
        <c:grouping val="standard"/>
        <c:varyColors val="0"/>
        <c:ser>
          <c:idx val="3"/>
          <c:order val="3"/>
          <c:tx>
            <c:strRef>
              <c:f>'F1'!$B$45</c:f>
              <c:strCache>
                <c:ptCount val="1"/>
                <c:pt idx="0">
                  <c:v>Power Consumption Malfunction%</c:v>
                </c:pt>
              </c:strCache>
            </c:strRef>
          </c:tx>
          <c:marker>
            <c:symbol val="none"/>
          </c:marker>
          <c:val>
            <c:numRef>
              <c:f>'F1'!$C$45:$AE$45</c:f>
              <c:numCache>
                <c:formatCode>0%</c:formatCode>
                <c:ptCount val="29"/>
                <c:pt idx="0">
                  <c:v>0.11475409836065574</c:v>
                </c:pt>
                <c:pt idx="1">
                  <c:v>4.4444444444444446E-2</c:v>
                </c:pt>
                <c:pt idx="2">
                  <c:v>0.14285714285714285</c:v>
                </c:pt>
                <c:pt idx="3">
                  <c:v>8.5714285714285715E-2</c:v>
                </c:pt>
                <c:pt idx="4">
                  <c:v>0.13043478260869565</c:v>
                </c:pt>
                <c:pt idx="5">
                  <c:v>9.6153846153846159E-2</c:v>
                </c:pt>
                <c:pt idx="6">
                  <c:v>8.3333333333333329E-2</c:v>
                </c:pt>
                <c:pt idx="7">
                  <c:v>0.11538461538461539</c:v>
                </c:pt>
                <c:pt idx="8">
                  <c:v>4.2553191489361701E-2</c:v>
                </c:pt>
                <c:pt idx="9">
                  <c:v>0.1111111111111111</c:v>
                </c:pt>
                <c:pt idx="10">
                  <c:v>0.12727272727272726</c:v>
                </c:pt>
                <c:pt idx="11">
                  <c:v>0.10810810810810811</c:v>
                </c:pt>
                <c:pt idx="12">
                  <c:v>4.7619047619047616E-2</c:v>
                </c:pt>
                <c:pt idx="13">
                  <c:v>8.1081081081081086E-2</c:v>
                </c:pt>
                <c:pt idx="14">
                  <c:v>0.10526315789473684</c:v>
                </c:pt>
                <c:pt idx="15">
                  <c:v>0.17647058823529413</c:v>
                </c:pt>
                <c:pt idx="16">
                  <c:v>9.5238095238095233E-2</c:v>
                </c:pt>
                <c:pt idx="17">
                  <c:v>8.8888888888888892E-2</c:v>
                </c:pt>
                <c:pt idx="18">
                  <c:v>0.1</c:v>
                </c:pt>
                <c:pt idx="19">
                  <c:v>0.11864406779661017</c:v>
                </c:pt>
                <c:pt idx="20">
                  <c:v>0.2</c:v>
                </c:pt>
                <c:pt idx="21">
                  <c:v>0.02</c:v>
                </c:pt>
                <c:pt idx="22">
                  <c:v>7.3170731707317069E-2</c:v>
                </c:pt>
                <c:pt idx="23">
                  <c:v>0.13157894736842105</c:v>
                </c:pt>
                <c:pt idx="24">
                  <c:v>7.8947368421052627E-2</c:v>
                </c:pt>
                <c:pt idx="25">
                  <c:v>7.8947368421052627E-2</c:v>
                </c:pt>
                <c:pt idx="26">
                  <c:v>6.9767441860465115E-2</c:v>
                </c:pt>
                <c:pt idx="27">
                  <c:v>3.7037037037037035E-2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B-452F-A618-6BEAFF8A1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93440"/>
        <c:axId val="417893048"/>
      </c:lineChart>
      <c:dateAx>
        <c:axId val="41789226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7892656"/>
        <c:crosses val="autoZero"/>
        <c:auto val="1"/>
        <c:lblOffset val="100"/>
        <c:baseTimeUnit val="days"/>
      </c:dateAx>
      <c:valAx>
        <c:axId val="41789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7892264"/>
        <c:crosses val="autoZero"/>
        <c:crossBetween val="between"/>
      </c:valAx>
      <c:valAx>
        <c:axId val="4178930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7893440"/>
        <c:crosses val="max"/>
        <c:crossBetween val="between"/>
      </c:valAx>
      <c:catAx>
        <c:axId val="41789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89304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'Neo 7'!$B$44</c:f>
              <c:strCache>
                <c:ptCount val="1"/>
                <c:pt idx="0">
                  <c:v>Signal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'Neo 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'Neo 7'!$C$44:$AE$44</c:f>
              <c:numCache>
                <c:formatCode>General</c:formatCode>
                <c:ptCount val="29"/>
                <c:pt idx="0">
                  <c:v>23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14</c:v>
                </c:pt>
                <c:pt idx="12">
                  <c:v>13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21</c:v>
                </c:pt>
                <c:pt idx="17">
                  <c:v>7</c:v>
                </c:pt>
                <c:pt idx="18">
                  <c:v>8</c:v>
                </c:pt>
                <c:pt idx="19">
                  <c:v>12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7</c:v>
                </c:pt>
                <c:pt idx="24">
                  <c:v>17</c:v>
                </c:pt>
                <c:pt idx="25">
                  <c:v>15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5E-4216-90F6-CD3E5AED2616}"/>
            </c:ext>
          </c:extLst>
        </c:ser>
        <c:ser>
          <c:idx val="0"/>
          <c:order val="1"/>
          <c:tx>
            <c:strRef>
              <c:f>'Neo 7'!$B$43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'Neo 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'Neo 7'!$C$43:$AE$43</c:f>
              <c:numCache>
                <c:formatCode>0.0_ </c:formatCode>
                <c:ptCount val="29"/>
                <c:pt idx="0">
                  <c:v>17.066760594843593</c:v>
                </c:pt>
                <c:pt idx="1">
                  <c:v>17.066760594843593</c:v>
                </c:pt>
                <c:pt idx="2">
                  <c:v>17.066760594843593</c:v>
                </c:pt>
                <c:pt idx="3">
                  <c:v>17.066760594843593</c:v>
                </c:pt>
                <c:pt idx="4">
                  <c:v>17.066760594843593</c:v>
                </c:pt>
                <c:pt idx="5">
                  <c:v>17.066760594843593</c:v>
                </c:pt>
                <c:pt idx="6">
                  <c:v>17.066760594843593</c:v>
                </c:pt>
                <c:pt idx="7">
                  <c:v>17.066760594843593</c:v>
                </c:pt>
                <c:pt idx="8">
                  <c:v>17.066760594843593</c:v>
                </c:pt>
                <c:pt idx="9">
                  <c:v>17.066760594843593</c:v>
                </c:pt>
                <c:pt idx="10">
                  <c:v>17.066760594843593</c:v>
                </c:pt>
                <c:pt idx="11">
                  <c:v>17.066760594843593</c:v>
                </c:pt>
                <c:pt idx="12">
                  <c:v>17.066760594843593</c:v>
                </c:pt>
                <c:pt idx="13">
                  <c:v>17.066760594843593</c:v>
                </c:pt>
                <c:pt idx="14">
                  <c:v>17.066760594843593</c:v>
                </c:pt>
                <c:pt idx="15">
                  <c:v>17.066760594843593</c:v>
                </c:pt>
                <c:pt idx="16">
                  <c:v>17.066760594843593</c:v>
                </c:pt>
                <c:pt idx="17">
                  <c:v>17.066760594843593</c:v>
                </c:pt>
                <c:pt idx="18">
                  <c:v>17.066760594843593</c:v>
                </c:pt>
                <c:pt idx="19">
                  <c:v>17.066760594843593</c:v>
                </c:pt>
                <c:pt idx="20">
                  <c:v>17.066760594843593</c:v>
                </c:pt>
                <c:pt idx="21">
                  <c:v>17.066760594843593</c:v>
                </c:pt>
                <c:pt idx="22">
                  <c:v>17.066760594843593</c:v>
                </c:pt>
                <c:pt idx="23">
                  <c:v>17.066760594843593</c:v>
                </c:pt>
                <c:pt idx="24">
                  <c:v>17.066760594843593</c:v>
                </c:pt>
                <c:pt idx="25">
                  <c:v>17.066760594843593</c:v>
                </c:pt>
                <c:pt idx="26">
                  <c:v>17.066760594843593</c:v>
                </c:pt>
                <c:pt idx="27">
                  <c:v>17.066760594843593</c:v>
                </c:pt>
                <c:pt idx="28">
                  <c:v>17.066760594843593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E-4216-90F6-CD3E5AED2616}"/>
            </c:ext>
          </c:extLst>
        </c:ser>
        <c:ser>
          <c:idx val="2"/>
          <c:order val="2"/>
          <c:tx>
            <c:strRef>
              <c:f>'Neo 7'!$B$42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'Neo 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'Neo 7'!$C$42:$AE$42</c:f>
              <c:numCache>
                <c:formatCode>0.0_ </c:formatCode>
                <c:ptCount val="29"/>
                <c:pt idx="0">
                  <c:v>17.101243353464284</c:v>
                </c:pt>
                <c:pt idx="1">
                  <c:v>17.101243353464284</c:v>
                </c:pt>
                <c:pt idx="2">
                  <c:v>17.101243353464284</c:v>
                </c:pt>
                <c:pt idx="3">
                  <c:v>17.101243353464284</c:v>
                </c:pt>
                <c:pt idx="4">
                  <c:v>17.101243353464284</c:v>
                </c:pt>
                <c:pt idx="5">
                  <c:v>17.101243353464284</c:v>
                </c:pt>
                <c:pt idx="6">
                  <c:v>17.101243353464284</c:v>
                </c:pt>
                <c:pt idx="7">
                  <c:v>17.101243353464284</c:v>
                </c:pt>
                <c:pt idx="8">
                  <c:v>17.101243353464284</c:v>
                </c:pt>
                <c:pt idx="9">
                  <c:v>17.101243353464284</c:v>
                </c:pt>
                <c:pt idx="10">
                  <c:v>17.101243353464284</c:v>
                </c:pt>
                <c:pt idx="11">
                  <c:v>17.101243353464284</c:v>
                </c:pt>
                <c:pt idx="12">
                  <c:v>17.101243353464284</c:v>
                </c:pt>
                <c:pt idx="13">
                  <c:v>17.101243353464284</c:v>
                </c:pt>
                <c:pt idx="14">
                  <c:v>17.101243353464284</c:v>
                </c:pt>
                <c:pt idx="15">
                  <c:v>17.101243353464284</c:v>
                </c:pt>
                <c:pt idx="16">
                  <c:v>17.101243353464284</c:v>
                </c:pt>
                <c:pt idx="17">
                  <c:v>17.101243353464284</c:v>
                </c:pt>
                <c:pt idx="18">
                  <c:v>17.101243353464284</c:v>
                </c:pt>
                <c:pt idx="19">
                  <c:v>17.101243353464284</c:v>
                </c:pt>
                <c:pt idx="20">
                  <c:v>17.101243353464284</c:v>
                </c:pt>
                <c:pt idx="21">
                  <c:v>17.101243353464284</c:v>
                </c:pt>
                <c:pt idx="22">
                  <c:v>17.101243353464284</c:v>
                </c:pt>
                <c:pt idx="23">
                  <c:v>17.101243353464284</c:v>
                </c:pt>
                <c:pt idx="24">
                  <c:v>17.101243353464284</c:v>
                </c:pt>
                <c:pt idx="25">
                  <c:v>17.101243353464284</c:v>
                </c:pt>
                <c:pt idx="26">
                  <c:v>17.101243353464284</c:v>
                </c:pt>
                <c:pt idx="27">
                  <c:v>17.101243353464284</c:v>
                </c:pt>
                <c:pt idx="28">
                  <c:v>17.101243353464284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E-4216-90F6-CD3E5AED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61760"/>
        <c:axId val="418862152"/>
      </c:lineChart>
      <c:lineChart>
        <c:grouping val="standard"/>
        <c:varyColors val="0"/>
        <c:ser>
          <c:idx val="3"/>
          <c:order val="3"/>
          <c:tx>
            <c:strRef>
              <c:f>'Neo 7'!$B$45</c:f>
              <c:strCache>
                <c:ptCount val="1"/>
                <c:pt idx="0">
                  <c:v>Signal Malfunction%</c:v>
                </c:pt>
              </c:strCache>
            </c:strRef>
          </c:tx>
          <c:marker>
            <c:symbol val="none"/>
          </c:marker>
          <c:val>
            <c:numRef>
              <c:f>'Neo 7'!$C$45:$AE$45</c:f>
              <c:numCache>
                <c:formatCode>0%</c:formatCode>
                <c:ptCount val="29"/>
                <c:pt idx="0">
                  <c:v>6.3186813186813184E-2</c:v>
                </c:pt>
                <c:pt idx="1">
                  <c:v>4.1353383458646614E-2</c:v>
                </c:pt>
                <c:pt idx="2">
                  <c:v>2.6954177897574125E-2</c:v>
                </c:pt>
                <c:pt idx="3">
                  <c:v>2.6011560693641619E-2</c:v>
                </c:pt>
                <c:pt idx="4">
                  <c:v>3.857566765578635E-2</c:v>
                </c:pt>
                <c:pt idx="5">
                  <c:v>3.3898305084745763E-2</c:v>
                </c:pt>
                <c:pt idx="6">
                  <c:v>4.1543026706231452E-2</c:v>
                </c:pt>
                <c:pt idx="7">
                  <c:v>4.3010752688172046E-2</c:v>
                </c:pt>
                <c:pt idx="8">
                  <c:v>4.5801526717557252E-2</c:v>
                </c:pt>
                <c:pt idx="9">
                  <c:v>4.3701799485861184E-2</c:v>
                </c:pt>
                <c:pt idx="10">
                  <c:v>4.1131105398457581E-2</c:v>
                </c:pt>
                <c:pt idx="11">
                  <c:v>3.8461538461538464E-2</c:v>
                </c:pt>
                <c:pt idx="12">
                  <c:v>3.6211699164345405E-2</c:v>
                </c:pt>
                <c:pt idx="13">
                  <c:v>4.3604651162790699E-2</c:v>
                </c:pt>
                <c:pt idx="14">
                  <c:v>3.2178217821782179E-2</c:v>
                </c:pt>
                <c:pt idx="15">
                  <c:v>3.430079155672823E-2</c:v>
                </c:pt>
                <c:pt idx="16">
                  <c:v>5.2109181141439205E-2</c:v>
                </c:pt>
                <c:pt idx="17">
                  <c:v>2.1084337349397589E-2</c:v>
                </c:pt>
                <c:pt idx="18">
                  <c:v>2.1917808219178082E-2</c:v>
                </c:pt>
                <c:pt idx="19">
                  <c:v>3.4782608695652174E-2</c:v>
                </c:pt>
                <c:pt idx="20">
                  <c:v>3.3950617283950615E-2</c:v>
                </c:pt>
                <c:pt idx="21">
                  <c:v>3.0805687203791468E-2</c:v>
                </c:pt>
                <c:pt idx="22">
                  <c:v>4.2492917847025496E-2</c:v>
                </c:pt>
                <c:pt idx="23">
                  <c:v>2.0057306590257881E-2</c:v>
                </c:pt>
                <c:pt idx="24">
                  <c:v>0.05</c:v>
                </c:pt>
                <c:pt idx="25">
                  <c:v>4.3478260869565216E-2</c:v>
                </c:pt>
                <c:pt idx="26">
                  <c:v>2.9850746268656716E-2</c:v>
                </c:pt>
                <c:pt idx="27">
                  <c:v>2.6923076923076925E-2</c:v>
                </c:pt>
                <c:pt idx="28">
                  <c:v>1.9900497512437811E-2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E-4216-90F6-CD3E5AED2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62936"/>
        <c:axId val="418862544"/>
      </c:lineChart>
      <c:dateAx>
        <c:axId val="418861760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8862152"/>
        <c:crosses val="autoZero"/>
        <c:auto val="1"/>
        <c:lblOffset val="100"/>
        <c:baseTimeUnit val="days"/>
      </c:dateAx>
      <c:valAx>
        <c:axId val="418862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8861760"/>
        <c:crosses val="autoZero"/>
        <c:crossBetween val="between"/>
      </c:valAx>
      <c:valAx>
        <c:axId val="4188625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8862936"/>
        <c:crosses val="max"/>
        <c:crossBetween val="between"/>
      </c:valAx>
      <c:catAx>
        <c:axId val="4188629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8862544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Realme!$B$44</c:f>
              <c:strCache>
                <c:ptCount val="1"/>
                <c:pt idx="0">
                  <c:v>Data Network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Realme!$C$2:$AE$2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Realme!$C$44:$AE$44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3</c:v>
                </c:pt>
                <c:pt idx="28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E9-4F74-8A6E-9D9ABD158AC2}"/>
            </c:ext>
          </c:extLst>
        </c:ser>
        <c:ser>
          <c:idx val="0"/>
          <c:order val="1"/>
          <c:tx>
            <c:strRef>
              <c:f>Realme!$B$43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Realme!$C$2:$AE$2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Realme!$C$43:$AE$43</c:f>
              <c:numCache>
                <c:formatCode>0.0_ </c:formatCode>
                <c:ptCount val="29"/>
                <c:pt idx="0">
                  <c:v>3.0677336107493818</c:v>
                </c:pt>
                <c:pt idx="1">
                  <c:v>3.0677336107493818</c:v>
                </c:pt>
                <c:pt idx="2">
                  <c:v>3.0677336107493818</c:v>
                </c:pt>
                <c:pt idx="3">
                  <c:v>3.0677336107493818</c:v>
                </c:pt>
                <c:pt idx="4">
                  <c:v>3.0677336107493818</c:v>
                </c:pt>
                <c:pt idx="5">
                  <c:v>3.0677336107493818</c:v>
                </c:pt>
                <c:pt idx="6">
                  <c:v>3.0677336107493818</c:v>
                </c:pt>
                <c:pt idx="7">
                  <c:v>3.0677336107493818</c:v>
                </c:pt>
                <c:pt idx="8">
                  <c:v>3.0677336107493818</c:v>
                </c:pt>
                <c:pt idx="9">
                  <c:v>3.0677336107493818</c:v>
                </c:pt>
                <c:pt idx="10">
                  <c:v>3.0677336107493818</c:v>
                </c:pt>
                <c:pt idx="11">
                  <c:v>3.0677336107493818</c:v>
                </c:pt>
                <c:pt idx="12">
                  <c:v>3.0677336107493818</c:v>
                </c:pt>
                <c:pt idx="13">
                  <c:v>3.0677336107493818</c:v>
                </c:pt>
                <c:pt idx="14">
                  <c:v>3.0677336107493818</c:v>
                </c:pt>
                <c:pt idx="15">
                  <c:v>3.0677336107493818</c:v>
                </c:pt>
                <c:pt idx="16">
                  <c:v>3.0677336107493818</c:v>
                </c:pt>
                <c:pt idx="17">
                  <c:v>3.0677336107493818</c:v>
                </c:pt>
                <c:pt idx="18">
                  <c:v>3.0677336107493818</c:v>
                </c:pt>
                <c:pt idx="19">
                  <c:v>3.0677336107493818</c:v>
                </c:pt>
                <c:pt idx="20">
                  <c:v>3.0677336107493818</c:v>
                </c:pt>
                <c:pt idx="21">
                  <c:v>3.0677336107493818</c:v>
                </c:pt>
                <c:pt idx="22">
                  <c:v>3.0677336107493818</c:v>
                </c:pt>
                <c:pt idx="23">
                  <c:v>3.0677336107493818</c:v>
                </c:pt>
                <c:pt idx="24">
                  <c:v>3.0677336107493818</c:v>
                </c:pt>
                <c:pt idx="25">
                  <c:v>3.0677336107493818</c:v>
                </c:pt>
                <c:pt idx="26">
                  <c:v>3.0677336107493818</c:v>
                </c:pt>
                <c:pt idx="27">
                  <c:v>3.0677336107493818</c:v>
                </c:pt>
                <c:pt idx="28">
                  <c:v>3.0677336107493818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9-4F74-8A6E-9D9ABD158AC2}"/>
            </c:ext>
          </c:extLst>
        </c:ser>
        <c:ser>
          <c:idx val="2"/>
          <c:order val="2"/>
          <c:tx>
            <c:strRef>
              <c:f>Realme!$B$42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Realme!$C$2:$AE$2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Realme!$C$42:$AE$42</c:f>
              <c:numCache>
                <c:formatCode>0.0_ </c:formatCode>
                <c:ptCount val="29"/>
                <c:pt idx="0">
                  <c:v>1.9987680935080026</c:v>
                </c:pt>
                <c:pt idx="1">
                  <c:v>1.9987680935080026</c:v>
                </c:pt>
                <c:pt idx="2">
                  <c:v>1.9987680935080026</c:v>
                </c:pt>
                <c:pt idx="3">
                  <c:v>1.9987680935080026</c:v>
                </c:pt>
                <c:pt idx="4">
                  <c:v>1.9987680935080026</c:v>
                </c:pt>
                <c:pt idx="5">
                  <c:v>1.9987680935080026</c:v>
                </c:pt>
                <c:pt idx="6">
                  <c:v>1.9987680935080026</c:v>
                </c:pt>
                <c:pt idx="7">
                  <c:v>1.9987680935080026</c:v>
                </c:pt>
                <c:pt idx="8">
                  <c:v>1.9987680935080026</c:v>
                </c:pt>
                <c:pt idx="9">
                  <c:v>1.9987680935080026</c:v>
                </c:pt>
                <c:pt idx="10">
                  <c:v>1.9987680935080026</c:v>
                </c:pt>
                <c:pt idx="11">
                  <c:v>1.9987680935080026</c:v>
                </c:pt>
                <c:pt idx="12">
                  <c:v>1.9987680935080026</c:v>
                </c:pt>
                <c:pt idx="13">
                  <c:v>1.9987680935080026</c:v>
                </c:pt>
                <c:pt idx="14">
                  <c:v>1.9987680935080026</c:v>
                </c:pt>
                <c:pt idx="15">
                  <c:v>1.9987680935080026</c:v>
                </c:pt>
                <c:pt idx="16">
                  <c:v>1.9987680935080026</c:v>
                </c:pt>
                <c:pt idx="17">
                  <c:v>1.9987680935080026</c:v>
                </c:pt>
                <c:pt idx="18">
                  <c:v>1.9987680935080026</c:v>
                </c:pt>
                <c:pt idx="19">
                  <c:v>1.9987680935080026</c:v>
                </c:pt>
                <c:pt idx="20">
                  <c:v>1.9987680935080026</c:v>
                </c:pt>
                <c:pt idx="21">
                  <c:v>1.9987680935080026</c:v>
                </c:pt>
                <c:pt idx="22">
                  <c:v>1.9987680935080026</c:v>
                </c:pt>
                <c:pt idx="23">
                  <c:v>1.9987680935080026</c:v>
                </c:pt>
                <c:pt idx="24">
                  <c:v>1.9987680935080026</c:v>
                </c:pt>
                <c:pt idx="25">
                  <c:v>1.9987680935080026</c:v>
                </c:pt>
                <c:pt idx="26">
                  <c:v>1.9987680935080026</c:v>
                </c:pt>
                <c:pt idx="27">
                  <c:v>1.9987680935080026</c:v>
                </c:pt>
                <c:pt idx="28">
                  <c:v>1.9987680935080026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9-4F74-8A6E-9D9ABD15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64504"/>
        <c:axId val="418311376"/>
      </c:lineChart>
      <c:lineChart>
        <c:grouping val="standard"/>
        <c:varyColors val="0"/>
        <c:ser>
          <c:idx val="3"/>
          <c:order val="3"/>
          <c:tx>
            <c:strRef>
              <c:f>Realme!$B$45</c:f>
              <c:strCache>
                <c:ptCount val="1"/>
                <c:pt idx="0">
                  <c:v>Data Network Malfunction%</c:v>
                </c:pt>
              </c:strCache>
            </c:strRef>
          </c:tx>
          <c:marker>
            <c:symbol val="none"/>
          </c:marker>
          <c:val>
            <c:numRef>
              <c:f>Realme!$C$45:$AE$45</c:f>
              <c:numCache>
                <c:formatCode>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9.6774193548387094E-2</c:v>
                </c:pt>
                <c:pt idx="19">
                  <c:v>0</c:v>
                </c:pt>
                <c:pt idx="20">
                  <c:v>0</c:v>
                </c:pt>
                <c:pt idx="21">
                  <c:v>3.2786885245901641E-2</c:v>
                </c:pt>
                <c:pt idx="22">
                  <c:v>0.02</c:v>
                </c:pt>
                <c:pt idx="23">
                  <c:v>0.12195121951219512</c:v>
                </c:pt>
                <c:pt idx="24">
                  <c:v>4.2553191489361701E-2</c:v>
                </c:pt>
                <c:pt idx="25">
                  <c:v>4.1666666666666664E-2</c:v>
                </c:pt>
                <c:pt idx="26">
                  <c:v>7.9365079365079361E-2</c:v>
                </c:pt>
                <c:pt idx="27">
                  <c:v>3.4482758620689655E-2</c:v>
                </c:pt>
                <c:pt idx="28">
                  <c:v>6.9565217391304349E-2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9-4F74-8A6E-9D9ABD15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312160"/>
        <c:axId val="418311768"/>
      </c:lineChart>
      <c:dateAx>
        <c:axId val="41886450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8311376"/>
        <c:crosses val="autoZero"/>
        <c:auto val="1"/>
        <c:lblOffset val="100"/>
        <c:baseTimeUnit val="days"/>
      </c:dateAx>
      <c:valAx>
        <c:axId val="418311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8864504"/>
        <c:crosses val="autoZero"/>
        <c:crossBetween val="between"/>
      </c:valAx>
      <c:valAx>
        <c:axId val="4183117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8312160"/>
        <c:crosses val="max"/>
        <c:crossBetween val="between"/>
      </c:valAx>
      <c:catAx>
        <c:axId val="41831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1831176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'F7 128G'!$B$44</c:f>
              <c:strCache>
                <c:ptCount val="1"/>
                <c:pt idx="0">
                  <c:v>Third-Party Applications Functional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'F7 128G'!$C$2:$AE$2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'F7 128G'!$C$44:$AE$44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A6-483D-90E9-56639712DE4B}"/>
            </c:ext>
          </c:extLst>
        </c:ser>
        <c:ser>
          <c:idx val="0"/>
          <c:order val="1"/>
          <c:tx>
            <c:strRef>
              <c:f>'F7 128G'!$B$43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'F7 128G'!$C$2:$AE$2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'F7 128G'!$C$43:$AE$43</c:f>
              <c:numCache>
                <c:formatCode>0.0_ </c:formatCode>
                <c:ptCount val="29"/>
                <c:pt idx="0">
                  <c:v>3.1029894117867003</c:v>
                </c:pt>
                <c:pt idx="1">
                  <c:v>3.1029894117867003</c:v>
                </c:pt>
                <c:pt idx="2">
                  <c:v>3.1029894117867003</c:v>
                </c:pt>
                <c:pt idx="3">
                  <c:v>3.1029894117867003</c:v>
                </c:pt>
                <c:pt idx="4">
                  <c:v>3.1029894117867003</c:v>
                </c:pt>
                <c:pt idx="5">
                  <c:v>3.1029894117867003</c:v>
                </c:pt>
                <c:pt idx="6">
                  <c:v>3.1029894117867003</c:v>
                </c:pt>
                <c:pt idx="7">
                  <c:v>3.1029894117867003</c:v>
                </c:pt>
                <c:pt idx="8">
                  <c:v>3.1029894117867003</c:v>
                </c:pt>
                <c:pt idx="9">
                  <c:v>3.1029894117867003</c:v>
                </c:pt>
                <c:pt idx="10">
                  <c:v>3.1029894117867003</c:v>
                </c:pt>
                <c:pt idx="11">
                  <c:v>3.1029894117867003</c:v>
                </c:pt>
                <c:pt idx="12">
                  <c:v>3.1029894117867003</c:v>
                </c:pt>
                <c:pt idx="13">
                  <c:v>3.1029894117867003</c:v>
                </c:pt>
                <c:pt idx="14">
                  <c:v>3.1029894117867003</c:v>
                </c:pt>
                <c:pt idx="15">
                  <c:v>3.1029894117867003</c:v>
                </c:pt>
                <c:pt idx="16">
                  <c:v>3.1029894117867003</c:v>
                </c:pt>
                <c:pt idx="17">
                  <c:v>3.1029894117867003</c:v>
                </c:pt>
                <c:pt idx="18">
                  <c:v>3.1029894117867003</c:v>
                </c:pt>
                <c:pt idx="19">
                  <c:v>3.1029894117867003</c:v>
                </c:pt>
                <c:pt idx="20">
                  <c:v>3.1029894117867003</c:v>
                </c:pt>
                <c:pt idx="21">
                  <c:v>3.1029894117867003</c:v>
                </c:pt>
                <c:pt idx="22">
                  <c:v>3.1029894117867003</c:v>
                </c:pt>
                <c:pt idx="23">
                  <c:v>3.1029894117867003</c:v>
                </c:pt>
                <c:pt idx="24">
                  <c:v>3.1029894117867003</c:v>
                </c:pt>
                <c:pt idx="25">
                  <c:v>3.1029894117867003</c:v>
                </c:pt>
                <c:pt idx="26">
                  <c:v>3.1029894117867003</c:v>
                </c:pt>
                <c:pt idx="27">
                  <c:v>3.1029894117867003</c:v>
                </c:pt>
                <c:pt idx="28">
                  <c:v>3.1029894117867003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6-483D-90E9-56639712DE4B}"/>
            </c:ext>
          </c:extLst>
        </c:ser>
        <c:ser>
          <c:idx val="2"/>
          <c:order val="2"/>
          <c:tx>
            <c:strRef>
              <c:f>'F7 128G'!$B$42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'F7 128G'!$C$2:$AE$2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'F7 128G'!$C$42:$AE$42</c:f>
              <c:numCache>
                <c:formatCode>0.0_ </c:formatCode>
                <c:ptCount val="29"/>
                <c:pt idx="0">
                  <c:v>2.7581618255798039</c:v>
                </c:pt>
                <c:pt idx="1">
                  <c:v>2.7581618255798039</c:v>
                </c:pt>
                <c:pt idx="2">
                  <c:v>2.7581618255798039</c:v>
                </c:pt>
                <c:pt idx="3">
                  <c:v>2.7581618255798039</c:v>
                </c:pt>
                <c:pt idx="4">
                  <c:v>2.7581618255798039</c:v>
                </c:pt>
                <c:pt idx="5">
                  <c:v>2.7581618255798039</c:v>
                </c:pt>
                <c:pt idx="6">
                  <c:v>2.7581618255798039</c:v>
                </c:pt>
                <c:pt idx="7">
                  <c:v>2.7581618255798039</c:v>
                </c:pt>
                <c:pt idx="8">
                  <c:v>2.7581618255798039</c:v>
                </c:pt>
                <c:pt idx="9">
                  <c:v>2.7581618255798039</c:v>
                </c:pt>
                <c:pt idx="10">
                  <c:v>2.7581618255798039</c:v>
                </c:pt>
                <c:pt idx="11">
                  <c:v>2.7581618255798039</c:v>
                </c:pt>
                <c:pt idx="12">
                  <c:v>2.7581618255798039</c:v>
                </c:pt>
                <c:pt idx="13">
                  <c:v>2.7581618255798039</c:v>
                </c:pt>
                <c:pt idx="14">
                  <c:v>2.7581618255798039</c:v>
                </c:pt>
                <c:pt idx="15">
                  <c:v>2.7581618255798039</c:v>
                </c:pt>
                <c:pt idx="16">
                  <c:v>2.7581618255798039</c:v>
                </c:pt>
                <c:pt idx="17">
                  <c:v>2.7581618255798039</c:v>
                </c:pt>
                <c:pt idx="18">
                  <c:v>2.7581618255798039</c:v>
                </c:pt>
                <c:pt idx="19">
                  <c:v>2.7581618255798039</c:v>
                </c:pt>
                <c:pt idx="20">
                  <c:v>2.7581618255798039</c:v>
                </c:pt>
                <c:pt idx="21">
                  <c:v>2.7581618255798039</c:v>
                </c:pt>
                <c:pt idx="22">
                  <c:v>2.7581618255798039</c:v>
                </c:pt>
                <c:pt idx="23">
                  <c:v>2.7581618255798039</c:v>
                </c:pt>
                <c:pt idx="24">
                  <c:v>2.7581618255798039</c:v>
                </c:pt>
                <c:pt idx="25">
                  <c:v>2.7581618255798039</c:v>
                </c:pt>
                <c:pt idx="26">
                  <c:v>2.7581618255798039</c:v>
                </c:pt>
                <c:pt idx="27">
                  <c:v>2.7581618255798039</c:v>
                </c:pt>
                <c:pt idx="28">
                  <c:v>2.7581618255798039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6-483D-90E9-56639712D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48104"/>
        <c:axId val="415548496"/>
      </c:lineChart>
      <c:lineChart>
        <c:grouping val="standard"/>
        <c:varyColors val="0"/>
        <c:ser>
          <c:idx val="3"/>
          <c:order val="3"/>
          <c:tx>
            <c:strRef>
              <c:f>'F7 128G'!$B$45</c:f>
              <c:strCache>
                <c:ptCount val="1"/>
                <c:pt idx="0">
                  <c:v>Third-Party Applications Functional Malfunction%</c:v>
                </c:pt>
              </c:strCache>
            </c:strRef>
          </c:tx>
          <c:marker>
            <c:symbol val="none"/>
          </c:marker>
          <c:val>
            <c:numRef>
              <c:f>'F7 128G'!$C$45:$AE$45</c:f>
              <c:numCache>
                <c:formatCode>0%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0.88888888888888884</c:v>
                </c:pt>
                <c:pt idx="3">
                  <c:v>0</c:v>
                </c:pt>
                <c:pt idx="4">
                  <c:v>0.5</c:v>
                </c:pt>
                <c:pt idx="5">
                  <c:v>0.2</c:v>
                </c:pt>
                <c:pt idx="6">
                  <c:v>0</c:v>
                </c:pt>
                <c:pt idx="7">
                  <c:v>0.16666666666666666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</c:v>
                </c:pt>
                <c:pt idx="15">
                  <c:v>0.5714285714285714</c:v>
                </c:pt>
                <c:pt idx="16">
                  <c:v>0.5</c:v>
                </c:pt>
                <c:pt idx="17">
                  <c:v>0.5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0.25</c:v>
                </c:pt>
                <c:pt idx="22">
                  <c:v>0.25</c:v>
                </c:pt>
                <c:pt idx="23">
                  <c:v>0.5</c:v>
                </c:pt>
                <c:pt idx="24">
                  <c:v>0.66666666666666663</c:v>
                </c:pt>
                <c:pt idx="25">
                  <c:v>0.6</c:v>
                </c:pt>
                <c:pt idx="26">
                  <c:v>0</c:v>
                </c:pt>
                <c:pt idx="27">
                  <c:v>0.33333333333333331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A6-483D-90E9-56639712D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549280"/>
        <c:axId val="415548888"/>
      </c:lineChart>
      <c:dateAx>
        <c:axId val="41554810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5548496"/>
        <c:crosses val="autoZero"/>
        <c:auto val="1"/>
        <c:lblOffset val="100"/>
        <c:baseTimeUnit val="days"/>
      </c:dateAx>
      <c:valAx>
        <c:axId val="41554849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548104"/>
        <c:crosses val="autoZero"/>
        <c:crossBetween val="between"/>
      </c:valAx>
      <c:valAx>
        <c:axId val="415548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549280"/>
        <c:crosses val="max"/>
        <c:crossBetween val="between"/>
      </c:valAx>
      <c:catAx>
        <c:axId val="41554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5488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'F7'!$B$44</c:f>
              <c:strCache>
                <c:ptCount val="1"/>
                <c:pt idx="0">
                  <c:v>Third-Party Applications Functional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'F7'!$C$44:$AE$44</c:f>
              <c:numCache>
                <c:formatCode>General</c:formatCode>
                <c:ptCount val="29"/>
                <c:pt idx="0">
                  <c:v>4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14</c:v>
                </c:pt>
                <c:pt idx="5">
                  <c:v>12</c:v>
                </c:pt>
                <c:pt idx="6">
                  <c:v>22</c:v>
                </c:pt>
                <c:pt idx="7">
                  <c:v>18</c:v>
                </c:pt>
                <c:pt idx="8">
                  <c:v>22</c:v>
                </c:pt>
                <c:pt idx="9">
                  <c:v>13</c:v>
                </c:pt>
                <c:pt idx="10">
                  <c:v>17</c:v>
                </c:pt>
                <c:pt idx="11">
                  <c:v>12</c:v>
                </c:pt>
                <c:pt idx="12">
                  <c:v>12</c:v>
                </c:pt>
                <c:pt idx="13">
                  <c:v>20</c:v>
                </c:pt>
                <c:pt idx="14">
                  <c:v>22</c:v>
                </c:pt>
                <c:pt idx="15">
                  <c:v>11</c:v>
                </c:pt>
                <c:pt idx="16">
                  <c:v>18</c:v>
                </c:pt>
                <c:pt idx="17">
                  <c:v>17</c:v>
                </c:pt>
                <c:pt idx="18">
                  <c:v>12</c:v>
                </c:pt>
                <c:pt idx="19">
                  <c:v>16</c:v>
                </c:pt>
                <c:pt idx="20">
                  <c:v>16</c:v>
                </c:pt>
                <c:pt idx="21">
                  <c:v>8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9</c:v>
                </c:pt>
                <c:pt idx="26">
                  <c:v>4</c:v>
                </c:pt>
                <c:pt idx="27">
                  <c:v>14</c:v>
                </c:pt>
                <c:pt idx="28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74-47CF-811D-3ADE7C46589A}"/>
            </c:ext>
          </c:extLst>
        </c:ser>
        <c:ser>
          <c:idx val="0"/>
          <c:order val="1"/>
          <c:tx>
            <c:strRef>
              <c:f>'F7'!$B$43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'F7'!$C$43:$AE$43</c:f>
              <c:numCache>
                <c:formatCode>0.0_ </c:formatCode>
                <c:ptCount val="29"/>
                <c:pt idx="0">
                  <c:v>18.778206224261663</c:v>
                </c:pt>
                <c:pt idx="1">
                  <c:v>18.778206224261663</c:v>
                </c:pt>
                <c:pt idx="2">
                  <c:v>18.778206224261663</c:v>
                </c:pt>
                <c:pt idx="3">
                  <c:v>18.778206224261663</c:v>
                </c:pt>
                <c:pt idx="4">
                  <c:v>18.778206224261663</c:v>
                </c:pt>
                <c:pt idx="5">
                  <c:v>18.778206224261663</c:v>
                </c:pt>
                <c:pt idx="6">
                  <c:v>18.778206224261663</c:v>
                </c:pt>
                <c:pt idx="7">
                  <c:v>18.778206224261663</c:v>
                </c:pt>
                <c:pt idx="8">
                  <c:v>18.778206224261663</c:v>
                </c:pt>
                <c:pt idx="9">
                  <c:v>18.778206224261663</c:v>
                </c:pt>
                <c:pt idx="10">
                  <c:v>18.778206224261663</c:v>
                </c:pt>
                <c:pt idx="11">
                  <c:v>18.778206224261663</c:v>
                </c:pt>
                <c:pt idx="12">
                  <c:v>18.778206224261663</c:v>
                </c:pt>
                <c:pt idx="13">
                  <c:v>18.778206224261663</c:v>
                </c:pt>
                <c:pt idx="14">
                  <c:v>18.778206224261663</c:v>
                </c:pt>
                <c:pt idx="15">
                  <c:v>18.778206224261663</c:v>
                </c:pt>
                <c:pt idx="16">
                  <c:v>18.778206224261663</c:v>
                </c:pt>
                <c:pt idx="17">
                  <c:v>18.778206224261663</c:v>
                </c:pt>
                <c:pt idx="18">
                  <c:v>18.778206224261663</c:v>
                </c:pt>
                <c:pt idx="19">
                  <c:v>18.778206224261663</c:v>
                </c:pt>
                <c:pt idx="20">
                  <c:v>18.778206224261663</c:v>
                </c:pt>
                <c:pt idx="21">
                  <c:v>18.778206224261663</c:v>
                </c:pt>
                <c:pt idx="22">
                  <c:v>18.778206224261663</c:v>
                </c:pt>
                <c:pt idx="23">
                  <c:v>18.778206224261663</c:v>
                </c:pt>
                <c:pt idx="24">
                  <c:v>18.778206224261663</c:v>
                </c:pt>
                <c:pt idx="25">
                  <c:v>18.778206224261663</c:v>
                </c:pt>
                <c:pt idx="26">
                  <c:v>18.778206224261663</c:v>
                </c:pt>
                <c:pt idx="27">
                  <c:v>18.778206224261663</c:v>
                </c:pt>
                <c:pt idx="28">
                  <c:v>18.778206224261663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4-47CF-811D-3ADE7C46589A}"/>
            </c:ext>
          </c:extLst>
        </c:ser>
        <c:ser>
          <c:idx val="2"/>
          <c:order val="2"/>
          <c:tx>
            <c:strRef>
              <c:f>'F7'!$B$42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'F7'!$C$2:$AE$2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'F7'!$C$42:$AE$42</c:f>
              <c:numCache>
                <c:formatCode>0.0_ </c:formatCode>
                <c:ptCount val="29"/>
                <c:pt idx="0">
                  <c:v>18.84717174150304</c:v>
                </c:pt>
                <c:pt idx="1">
                  <c:v>18.84717174150304</c:v>
                </c:pt>
                <c:pt idx="2">
                  <c:v>18.84717174150304</c:v>
                </c:pt>
                <c:pt idx="3">
                  <c:v>18.84717174150304</c:v>
                </c:pt>
                <c:pt idx="4">
                  <c:v>18.84717174150304</c:v>
                </c:pt>
                <c:pt idx="5">
                  <c:v>18.84717174150304</c:v>
                </c:pt>
                <c:pt idx="6">
                  <c:v>18.84717174150304</c:v>
                </c:pt>
                <c:pt idx="7">
                  <c:v>18.84717174150304</c:v>
                </c:pt>
                <c:pt idx="8">
                  <c:v>18.84717174150304</c:v>
                </c:pt>
                <c:pt idx="9">
                  <c:v>18.84717174150304</c:v>
                </c:pt>
                <c:pt idx="10">
                  <c:v>18.84717174150304</c:v>
                </c:pt>
                <c:pt idx="11">
                  <c:v>18.84717174150304</c:v>
                </c:pt>
                <c:pt idx="12">
                  <c:v>18.84717174150304</c:v>
                </c:pt>
                <c:pt idx="13">
                  <c:v>18.84717174150304</c:v>
                </c:pt>
                <c:pt idx="14">
                  <c:v>18.84717174150304</c:v>
                </c:pt>
                <c:pt idx="15">
                  <c:v>18.84717174150304</c:v>
                </c:pt>
                <c:pt idx="16">
                  <c:v>18.84717174150304</c:v>
                </c:pt>
                <c:pt idx="17">
                  <c:v>18.84717174150304</c:v>
                </c:pt>
                <c:pt idx="18">
                  <c:v>18.84717174150304</c:v>
                </c:pt>
                <c:pt idx="19">
                  <c:v>18.84717174150304</c:v>
                </c:pt>
                <c:pt idx="20">
                  <c:v>18.84717174150304</c:v>
                </c:pt>
                <c:pt idx="21">
                  <c:v>18.84717174150304</c:v>
                </c:pt>
                <c:pt idx="22">
                  <c:v>18.84717174150304</c:v>
                </c:pt>
                <c:pt idx="23">
                  <c:v>18.84717174150304</c:v>
                </c:pt>
                <c:pt idx="24">
                  <c:v>18.84717174150304</c:v>
                </c:pt>
                <c:pt idx="25">
                  <c:v>18.84717174150304</c:v>
                </c:pt>
                <c:pt idx="26">
                  <c:v>18.84717174150304</c:v>
                </c:pt>
                <c:pt idx="27">
                  <c:v>18.84717174150304</c:v>
                </c:pt>
                <c:pt idx="28">
                  <c:v>18.84717174150304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74-47CF-811D-3ADE7C46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38704"/>
        <c:axId val="415639096"/>
      </c:lineChart>
      <c:lineChart>
        <c:grouping val="standard"/>
        <c:varyColors val="0"/>
        <c:ser>
          <c:idx val="3"/>
          <c:order val="3"/>
          <c:tx>
            <c:strRef>
              <c:f>'F7'!$B$45</c:f>
              <c:strCache>
                <c:ptCount val="1"/>
                <c:pt idx="0">
                  <c:v>Third-Party Applications Functional Malfunction%</c:v>
                </c:pt>
              </c:strCache>
            </c:strRef>
          </c:tx>
          <c:marker>
            <c:symbol val="none"/>
          </c:marker>
          <c:val>
            <c:numRef>
              <c:f>'F7'!$C$45:$AE$45</c:f>
              <c:numCache>
                <c:formatCode>0%</c:formatCode>
                <c:ptCount val="29"/>
                <c:pt idx="0">
                  <c:v>6.6666666666666666E-2</c:v>
                </c:pt>
                <c:pt idx="1">
                  <c:v>0.22916666666666666</c:v>
                </c:pt>
                <c:pt idx="2">
                  <c:v>0.32692307692307693</c:v>
                </c:pt>
                <c:pt idx="3">
                  <c:v>0.20689655172413793</c:v>
                </c:pt>
                <c:pt idx="4">
                  <c:v>0.22950819672131148</c:v>
                </c:pt>
                <c:pt idx="5">
                  <c:v>0.20689655172413793</c:v>
                </c:pt>
                <c:pt idx="6">
                  <c:v>0.2558139534883721</c:v>
                </c:pt>
                <c:pt idx="7">
                  <c:v>0.19354838709677419</c:v>
                </c:pt>
                <c:pt idx="8">
                  <c:v>0.27160493827160492</c:v>
                </c:pt>
                <c:pt idx="9">
                  <c:v>0.22413793103448276</c:v>
                </c:pt>
                <c:pt idx="10">
                  <c:v>0.19540229885057472</c:v>
                </c:pt>
                <c:pt idx="11">
                  <c:v>0.15584415584415584</c:v>
                </c:pt>
                <c:pt idx="12">
                  <c:v>0.23076923076923078</c:v>
                </c:pt>
                <c:pt idx="13">
                  <c:v>0.24691358024691357</c:v>
                </c:pt>
                <c:pt idx="14">
                  <c:v>0.3188405797101449</c:v>
                </c:pt>
                <c:pt idx="15">
                  <c:v>0.14285714285714285</c:v>
                </c:pt>
                <c:pt idx="16">
                  <c:v>0.24</c:v>
                </c:pt>
                <c:pt idx="17">
                  <c:v>0.2073170731707317</c:v>
                </c:pt>
                <c:pt idx="18">
                  <c:v>0.10714285714285714</c:v>
                </c:pt>
                <c:pt idx="19">
                  <c:v>0.19753086419753085</c:v>
                </c:pt>
                <c:pt idx="20">
                  <c:v>0.16326530612244897</c:v>
                </c:pt>
                <c:pt idx="21">
                  <c:v>0.125</c:v>
                </c:pt>
                <c:pt idx="22">
                  <c:v>0.17948717948717949</c:v>
                </c:pt>
                <c:pt idx="23">
                  <c:v>0.16071428571428573</c:v>
                </c:pt>
                <c:pt idx="24">
                  <c:v>0.18840579710144928</c:v>
                </c:pt>
                <c:pt idx="25">
                  <c:v>0.10465116279069768</c:v>
                </c:pt>
                <c:pt idx="26">
                  <c:v>9.7560975609756101E-2</c:v>
                </c:pt>
                <c:pt idx="27">
                  <c:v>0.1728395061728395</c:v>
                </c:pt>
                <c:pt idx="28">
                  <c:v>0.140625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74-47CF-811D-3ADE7C46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39880"/>
        <c:axId val="415639488"/>
      </c:lineChart>
      <c:dateAx>
        <c:axId val="415638704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5639096"/>
        <c:crosses val="autoZero"/>
        <c:auto val="1"/>
        <c:lblOffset val="100"/>
        <c:baseTimeUnit val="days"/>
      </c:dateAx>
      <c:valAx>
        <c:axId val="41563909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638704"/>
        <c:crosses val="autoZero"/>
        <c:crossBetween val="between"/>
      </c:valAx>
      <c:valAx>
        <c:axId val="415639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639880"/>
        <c:crosses val="max"/>
        <c:crossBetween val="between"/>
      </c:valAx>
      <c:catAx>
        <c:axId val="415639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63948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'A83'!$B$44</c:f>
              <c:strCache>
                <c:ptCount val="1"/>
                <c:pt idx="0">
                  <c:v>Heat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'A83'!$C$2:$AE$2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'A83'!$C$44:$AE$44</c:f>
              <c:numCache>
                <c:formatCode>General</c:formatCode>
                <c:ptCount val="29"/>
                <c:pt idx="0">
                  <c:v>11</c:v>
                </c:pt>
                <c:pt idx="1">
                  <c:v>5</c:v>
                </c:pt>
                <c:pt idx="2">
                  <c:v>11</c:v>
                </c:pt>
                <c:pt idx="3">
                  <c:v>17</c:v>
                </c:pt>
                <c:pt idx="4">
                  <c:v>14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6</c:v>
                </c:pt>
                <c:pt idx="11">
                  <c:v>5</c:v>
                </c:pt>
                <c:pt idx="12">
                  <c:v>16</c:v>
                </c:pt>
                <c:pt idx="13">
                  <c:v>10</c:v>
                </c:pt>
                <c:pt idx="14">
                  <c:v>4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6</c:v>
                </c:pt>
                <c:pt idx="20">
                  <c:v>8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17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3A-46FF-8E7E-89C1347B7577}"/>
            </c:ext>
          </c:extLst>
        </c:ser>
        <c:ser>
          <c:idx val="0"/>
          <c:order val="1"/>
          <c:tx>
            <c:strRef>
              <c:f>'A83'!$B$43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'A83'!$C$2:$AE$2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'A83'!$C$43:$AE$43</c:f>
              <c:numCache>
                <c:formatCode>0.0_ </c:formatCode>
                <c:ptCount val="29"/>
                <c:pt idx="0">
                  <c:v>12.236956019070101</c:v>
                </c:pt>
                <c:pt idx="1">
                  <c:v>12.236956019070101</c:v>
                </c:pt>
                <c:pt idx="2">
                  <c:v>12.236956019070101</c:v>
                </c:pt>
                <c:pt idx="3">
                  <c:v>12.236956019070101</c:v>
                </c:pt>
                <c:pt idx="4">
                  <c:v>12.236956019070101</c:v>
                </c:pt>
                <c:pt idx="5">
                  <c:v>12.236956019070101</c:v>
                </c:pt>
                <c:pt idx="6">
                  <c:v>12.236956019070101</c:v>
                </c:pt>
                <c:pt idx="7">
                  <c:v>12.236956019070101</c:v>
                </c:pt>
                <c:pt idx="8">
                  <c:v>12.236956019070101</c:v>
                </c:pt>
                <c:pt idx="9">
                  <c:v>12.236956019070101</c:v>
                </c:pt>
                <c:pt idx="10">
                  <c:v>12.236956019070101</c:v>
                </c:pt>
                <c:pt idx="11">
                  <c:v>12.236956019070101</c:v>
                </c:pt>
                <c:pt idx="12">
                  <c:v>12.236956019070101</c:v>
                </c:pt>
                <c:pt idx="13">
                  <c:v>12.236956019070101</c:v>
                </c:pt>
                <c:pt idx="14">
                  <c:v>12.236956019070101</c:v>
                </c:pt>
                <c:pt idx="15">
                  <c:v>12.236956019070101</c:v>
                </c:pt>
                <c:pt idx="16">
                  <c:v>12.236956019070101</c:v>
                </c:pt>
                <c:pt idx="17">
                  <c:v>12.236956019070101</c:v>
                </c:pt>
                <c:pt idx="18">
                  <c:v>12.236956019070101</c:v>
                </c:pt>
                <c:pt idx="19">
                  <c:v>12.236956019070101</c:v>
                </c:pt>
                <c:pt idx="20">
                  <c:v>12.236956019070101</c:v>
                </c:pt>
                <c:pt idx="21">
                  <c:v>12.236956019070101</c:v>
                </c:pt>
                <c:pt idx="22">
                  <c:v>12.236956019070101</c:v>
                </c:pt>
                <c:pt idx="23">
                  <c:v>12.236956019070101</c:v>
                </c:pt>
                <c:pt idx="24">
                  <c:v>12.236956019070101</c:v>
                </c:pt>
                <c:pt idx="25">
                  <c:v>12.236956019070101</c:v>
                </c:pt>
                <c:pt idx="26">
                  <c:v>12.236956019070101</c:v>
                </c:pt>
                <c:pt idx="27">
                  <c:v>12.236956019070101</c:v>
                </c:pt>
                <c:pt idx="28">
                  <c:v>12.236956019070101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A-46FF-8E7E-89C1347B7577}"/>
            </c:ext>
          </c:extLst>
        </c:ser>
        <c:ser>
          <c:idx val="2"/>
          <c:order val="2"/>
          <c:tx>
            <c:strRef>
              <c:f>'A83'!$B$42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'A83'!$C$2:$AE$2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'A83'!$C$42:$AE$42</c:f>
              <c:numCache>
                <c:formatCode>0.0_ </c:formatCode>
                <c:ptCount val="29"/>
                <c:pt idx="0">
                  <c:v>12.030059467345962</c:v>
                </c:pt>
                <c:pt idx="1">
                  <c:v>12.030059467345962</c:v>
                </c:pt>
                <c:pt idx="2">
                  <c:v>12.030059467345962</c:v>
                </c:pt>
                <c:pt idx="3">
                  <c:v>12.030059467345962</c:v>
                </c:pt>
                <c:pt idx="4">
                  <c:v>12.030059467345962</c:v>
                </c:pt>
                <c:pt idx="5">
                  <c:v>12.030059467345962</c:v>
                </c:pt>
                <c:pt idx="6">
                  <c:v>12.030059467345962</c:v>
                </c:pt>
                <c:pt idx="7">
                  <c:v>12.030059467345962</c:v>
                </c:pt>
                <c:pt idx="8">
                  <c:v>12.030059467345962</c:v>
                </c:pt>
                <c:pt idx="9">
                  <c:v>12.030059467345962</c:v>
                </c:pt>
                <c:pt idx="10">
                  <c:v>12.030059467345962</c:v>
                </c:pt>
                <c:pt idx="11">
                  <c:v>12.030059467345962</c:v>
                </c:pt>
                <c:pt idx="12">
                  <c:v>12.030059467345962</c:v>
                </c:pt>
                <c:pt idx="13">
                  <c:v>12.030059467345962</c:v>
                </c:pt>
                <c:pt idx="14">
                  <c:v>12.030059467345962</c:v>
                </c:pt>
                <c:pt idx="15">
                  <c:v>12.030059467345962</c:v>
                </c:pt>
                <c:pt idx="16">
                  <c:v>12.030059467345962</c:v>
                </c:pt>
                <c:pt idx="17">
                  <c:v>12.030059467345962</c:v>
                </c:pt>
                <c:pt idx="18">
                  <c:v>12.030059467345962</c:v>
                </c:pt>
                <c:pt idx="19">
                  <c:v>12.030059467345962</c:v>
                </c:pt>
                <c:pt idx="20">
                  <c:v>12.030059467345962</c:v>
                </c:pt>
                <c:pt idx="21">
                  <c:v>12.030059467345962</c:v>
                </c:pt>
                <c:pt idx="22">
                  <c:v>12.030059467345962</c:v>
                </c:pt>
                <c:pt idx="23">
                  <c:v>12.030059467345962</c:v>
                </c:pt>
                <c:pt idx="24">
                  <c:v>12.030059467345962</c:v>
                </c:pt>
                <c:pt idx="25">
                  <c:v>12.030059467345962</c:v>
                </c:pt>
                <c:pt idx="26">
                  <c:v>12.030059467345962</c:v>
                </c:pt>
                <c:pt idx="27">
                  <c:v>12.030059467345962</c:v>
                </c:pt>
                <c:pt idx="28">
                  <c:v>12.030059467345962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3A-46FF-8E7E-89C1347B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3248"/>
        <c:axId val="415833640"/>
      </c:lineChart>
      <c:lineChart>
        <c:grouping val="standard"/>
        <c:varyColors val="0"/>
        <c:ser>
          <c:idx val="3"/>
          <c:order val="3"/>
          <c:tx>
            <c:strRef>
              <c:f>'A83'!$B$45</c:f>
              <c:strCache>
                <c:ptCount val="1"/>
                <c:pt idx="0">
                  <c:v>Heat%</c:v>
                </c:pt>
              </c:strCache>
            </c:strRef>
          </c:tx>
          <c:marker>
            <c:symbol val="none"/>
          </c:marker>
          <c:val>
            <c:numRef>
              <c:f>'A83'!$C$45:$AE$45</c:f>
              <c:numCache>
                <c:formatCode>0%</c:formatCode>
                <c:ptCount val="29"/>
                <c:pt idx="0">
                  <c:v>0.22916666666666666</c:v>
                </c:pt>
                <c:pt idx="1">
                  <c:v>0.1388888888888889</c:v>
                </c:pt>
                <c:pt idx="2">
                  <c:v>0.20370370370370369</c:v>
                </c:pt>
                <c:pt idx="3">
                  <c:v>0.30909090909090908</c:v>
                </c:pt>
                <c:pt idx="4">
                  <c:v>0.26415094339622641</c:v>
                </c:pt>
                <c:pt idx="5">
                  <c:v>8.3333333333333329E-2</c:v>
                </c:pt>
                <c:pt idx="6">
                  <c:v>0.18181818181818182</c:v>
                </c:pt>
                <c:pt idx="7">
                  <c:v>6.5217391304347824E-2</c:v>
                </c:pt>
                <c:pt idx="8">
                  <c:v>0.12244897959183673</c:v>
                </c:pt>
                <c:pt idx="9">
                  <c:v>2.8571428571428571E-2</c:v>
                </c:pt>
                <c:pt idx="10">
                  <c:v>0.17647058823529413</c:v>
                </c:pt>
                <c:pt idx="11">
                  <c:v>0.13157894736842105</c:v>
                </c:pt>
                <c:pt idx="12">
                  <c:v>0.32</c:v>
                </c:pt>
                <c:pt idx="13">
                  <c:v>0.15151515151515152</c:v>
                </c:pt>
                <c:pt idx="14">
                  <c:v>7.1428571428571425E-2</c:v>
                </c:pt>
                <c:pt idx="15">
                  <c:v>0.140625</c:v>
                </c:pt>
                <c:pt idx="16">
                  <c:v>0.1111111111111111</c:v>
                </c:pt>
                <c:pt idx="17">
                  <c:v>0.14545454545454545</c:v>
                </c:pt>
                <c:pt idx="18">
                  <c:v>0.13698630136986301</c:v>
                </c:pt>
                <c:pt idx="19">
                  <c:v>0.13043478260869565</c:v>
                </c:pt>
                <c:pt idx="20">
                  <c:v>0.12307692307692308</c:v>
                </c:pt>
                <c:pt idx="21">
                  <c:v>0.18333333333333332</c:v>
                </c:pt>
                <c:pt idx="22">
                  <c:v>0.1076923076923077</c:v>
                </c:pt>
                <c:pt idx="23">
                  <c:v>0.11627906976744186</c:v>
                </c:pt>
                <c:pt idx="24">
                  <c:v>0.17391304347826086</c:v>
                </c:pt>
                <c:pt idx="25">
                  <c:v>0.30909090909090908</c:v>
                </c:pt>
                <c:pt idx="26">
                  <c:v>0.16279069767441862</c:v>
                </c:pt>
                <c:pt idx="27">
                  <c:v>0.14583333333333334</c:v>
                </c:pt>
                <c:pt idx="28">
                  <c:v>0.10294117647058823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3A-46FF-8E7E-89C1347B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4424"/>
        <c:axId val="415834032"/>
      </c:lineChart>
      <c:dateAx>
        <c:axId val="41583324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5833640"/>
        <c:crosses val="autoZero"/>
        <c:auto val="1"/>
        <c:lblOffset val="100"/>
        <c:baseTimeUnit val="days"/>
      </c:dateAx>
      <c:valAx>
        <c:axId val="41583364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833248"/>
        <c:crosses val="autoZero"/>
        <c:crossBetween val="between"/>
      </c:valAx>
      <c:valAx>
        <c:axId val="41583403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834424"/>
        <c:crosses val="max"/>
        <c:crossBetween val="between"/>
      </c:valAx>
      <c:catAx>
        <c:axId val="415834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5834032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'F5 Youth'!$B$44</c:f>
              <c:strCache>
                <c:ptCount val="1"/>
                <c:pt idx="0">
                  <c:v>Heat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Youth'!$C$2:$AE$2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Youth'!$C$44:$AE$44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14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11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  <c:pt idx="27">
                  <c:v>1</c:v>
                </c:pt>
                <c:pt idx="28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0B-4C04-ABC5-0F6C2BFEACE1}"/>
            </c:ext>
          </c:extLst>
        </c:ser>
        <c:ser>
          <c:idx val="0"/>
          <c:order val="1"/>
          <c:tx>
            <c:strRef>
              <c:f>'F5 Youth'!$B$43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Youth'!$C$2:$AE$2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Youth'!$C$43:$AE$43</c:f>
              <c:numCache>
                <c:formatCode>0.0_ </c:formatCode>
                <c:ptCount val="29"/>
                <c:pt idx="0">
                  <c:v>8.0761643397972751</c:v>
                </c:pt>
                <c:pt idx="1">
                  <c:v>8.0761643397972751</c:v>
                </c:pt>
                <c:pt idx="2">
                  <c:v>8.0761643397972751</c:v>
                </c:pt>
                <c:pt idx="3">
                  <c:v>8.0761643397972751</c:v>
                </c:pt>
                <c:pt idx="4">
                  <c:v>8.0761643397972751</c:v>
                </c:pt>
                <c:pt idx="5">
                  <c:v>8.0761643397972751</c:v>
                </c:pt>
                <c:pt idx="6">
                  <c:v>8.0761643397972751</c:v>
                </c:pt>
                <c:pt idx="7">
                  <c:v>8.0761643397972751</c:v>
                </c:pt>
                <c:pt idx="8">
                  <c:v>8.0761643397972751</c:v>
                </c:pt>
                <c:pt idx="9">
                  <c:v>8.0761643397972751</c:v>
                </c:pt>
                <c:pt idx="10">
                  <c:v>8.0761643397972751</c:v>
                </c:pt>
                <c:pt idx="11">
                  <c:v>8.0761643397972751</c:v>
                </c:pt>
                <c:pt idx="12">
                  <c:v>8.0761643397972751</c:v>
                </c:pt>
                <c:pt idx="13">
                  <c:v>8.0761643397972751</c:v>
                </c:pt>
                <c:pt idx="14">
                  <c:v>8.0761643397972751</c:v>
                </c:pt>
                <c:pt idx="15">
                  <c:v>8.0761643397972751</c:v>
                </c:pt>
                <c:pt idx="16">
                  <c:v>8.0761643397972751</c:v>
                </c:pt>
                <c:pt idx="17">
                  <c:v>8.0761643397972751</c:v>
                </c:pt>
                <c:pt idx="18">
                  <c:v>8.0761643397972751</c:v>
                </c:pt>
                <c:pt idx="19">
                  <c:v>8.0761643397972751</c:v>
                </c:pt>
                <c:pt idx="20">
                  <c:v>8.0761643397972751</c:v>
                </c:pt>
                <c:pt idx="21">
                  <c:v>8.0761643397972751</c:v>
                </c:pt>
                <c:pt idx="22">
                  <c:v>8.0761643397972751</c:v>
                </c:pt>
                <c:pt idx="23">
                  <c:v>8.0761643397972751</c:v>
                </c:pt>
                <c:pt idx="24">
                  <c:v>8.0761643397972751</c:v>
                </c:pt>
                <c:pt idx="25">
                  <c:v>8.0761643397972751</c:v>
                </c:pt>
                <c:pt idx="26">
                  <c:v>8.0761643397972751</c:v>
                </c:pt>
                <c:pt idx="27">
                  <c:v>8.0761643397972751</c:v>
                </c:pt>
                <c:pt idx="28">
                  <c:v>8.0761643397972751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B-4C04-ABC5-0F6C2BFEACE1}"/>
            </c:ext>
          </c:extLst>
        </c:ser>
        <c:ser>
          <c:idx val="2"/>
          <c:order val="2"/>
          <c:tx>
            <c:strRef>
              <c:f>'F5 Youth'!$B$42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Youth'!$C$2:$AE$2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Youth'!$C$42:$AE$42</c:f>
              <c:numCache>
                <c:formatCode>0.0_ </c:formatCode>
                <c:ptCount val="29"/>
                <c:pt idx="0">
                  <c:v>7.4899574432455509</c:v>
                </c:pt>
                <c:pt idx="1">
                  <c:v>7.4899574432455509</c:v>
                </c:pt>
                <c:pt idx="2">
                  <c:v>7.4899574432455509</c:v>
                </c:pt>
                <c:pt idx="3">
                  <c:v>7.4899574432455509</c:v>
                </c:pt>
                <c:pt idx="4">
                  <c:v>7.4899574432455509</c:v>
                </c:pt>
                <c:pt idx="5">
                  <c:v>7.4899574432455509</c:v>
                </c:pt>
                <c:pt idx="6">
                  <c:v>7.4899574432455509</c:v>
                </c:pt>
                <c:pt idx="7">
                  <c:v>7.4899574432455509</c:v>
                </c:pt>
                <c:pt idx="8">
                  <c:v>7.4899574432455509</c:v>
                </c:pt>
                <c:pt idx="9">
                  <c:v>7.4899574432455509</c:v>
                </c:pt>
                <c:pt idx="10">
                  <c:v>7.4899574432455509</c:v>
                </c:pt>
                <c:pt idx="11">
                  <c:v>7.4899574432455509</c:v>
                </c:pt>
                <c:pt idx="12">
                  <c:v>7.4899574432455509</c:v>
                </c:pt>
                <c:pt idx="13">
                  <c:v>7.4899574432455509</c:v>
                </c:pt>
                <c:pt idx="14">
                  <c:v>7.4899574432455509</c:v>
                </c:pt>
                <c:pt idx="15">
                  <c:v>7.4899574432455509</c:v>
                </c:pt>
                <c:pt idx="16">
                  <c:v>7.4899574432455509</c:v>
                </c:pt>
                <c:pt idx="17">
                  <c:v>7.4899574432455509</c:v>
                </c:pt>
                <c:pt idx="18">
                  <c:v>7.4899574432455509</c:v>
                </c:pt>
                <c:pt idx="19">
                  <c:v>7.4899574432455509</c:v>
                </c:pt>
                <c:pt idx="20">
                  <c:v>7.4899574432455509</c:v>
                </c:pt>
                <c:pt idx="21">
                  <c:v>7.4899574432455509</c:v>
                </c:pt>
                <c:pt idx="22">
                  <c:v>7.4899574432455509</c:v>
                </c:pt>
                <c:pt idx="23">
                  <c:v>7.4899574432455509</c:v>
                </c:pt>
                <c:pt idx="24">
                  <c:v>7.4899574432455509</c:v>
                </c:pt>
                <c:pt idx="25">
                  <c:v>7.4899574432455509</c:v>
                </c:pt>
                <c:pt idx="26">
                  <c:v>7.4899574432455509</c:v>
                </c:pt>
                <c:pt idx="27">
                  <c:v>7.4899574432455509</c:v>
                </c:pt>
                <c:pt idx="28">
                  <c:v>7.4899574432455509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B-4C04-ABC5-0F6C2BFE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35632"/>
        <c:axId val="415236024"/>
      </c:lineChart>
      <c:lineChart>
        <c:grouping val="standard"/>
        <c:varyColors val="0"/>
        <c:ser>
          <c:idx val="3"/>
          <c:order val="3"/>
          <c:tx>
            <c:strRef>
              <c:f>'F5 Youth'!$B$45</c:f>
              <c:strCache>
                <c:ptCount val="1"/>
                <c:pt idx="0">
                  <c:v>Heat%</c:v>
                </c:pt>
              </c:strCache>
            </c:strRef>
          </c:tx>
          <c:marker>
            <c:symbol val="none"/>
          </c:marker>
          <c:val>
            <c:numRef>
              <c:f>'F5 Youth'!$C$45:$AE$45</c:f>
              <c:numCache>
                <c:formatCode>0%</c:formatCode>
                <c:ptCount val="29"/>
                <c:pt idx="0">
                  <c:v>3.8461538461538464E-2</c:v>
                </c:pt>
                <c:pt idx="1">
                  <c:v>5.2631578947368418E-2</c:v>
                </c:pt>
                <c:pt idx="2">
                  <c:v>0.23255813953488372</c:v>
                </c:pt>
                <c:pt idx="3">
                  <c:v>0.13636363636363635</c:v>
                </c:pt>
                <c:pt idx="4">
                  <c:v>0.36</c:v>
                </c:pt>
                <c:pt idx="5">
                  <c:v>0.1</c:v>
                </c:pt>
                <c:pt idx="6">
                  <c:v>5.8823529411764705E-2</c:v>
                </c:pt>
                <c:pt idx="7">
                  <c:v>5.4054054054054057E-2</c:v>
                </c:pt>
                <c:pt idx="8">
                  <c:v>0.1388888888888889</c:v>
                </c:pt>
                <c:pt idx="9">
                  <c:v>0.30434782608695654</c:v>
                </c:pt>
                <c:pt idx="10">
                  <c:v>7.6923076923076927E-2</c:v>
                </c:pt>
                <c:pt idx="11">
                  <c:v>0.1388888888888889</c:v>
                </c:pt>
                <c:pt idx="12">
                  <c:v>8.3333333333333329E-2</c:v>
                </c:pt>
                <c:pt idx="13">
                  <c:v>8.8235294117647065E-2</c:v>
                </c:pt>
                <c:pt idx="14">
                  <c:v>0.11764705882352941</c:v>
                </c:pt>
                <c:pt idx="15">
                  <c:v>0.38461538461538464</c:v>
                </c:pt>
                <c:pt idx="16">
                  <c:v>7.6923076923076927E-2</c:v>
                </c:pt>
                <c:pt idx="17">
                  <c:v>0.26829268292682928</c:v>
                </c:pt>
                <c:pt idx="18">
                  <c:v>0.13157894736842105</c:v>
                </c:pt>
                <c:pt idx="19">
                  <c:v>0.20512820512820512</c:v>
                </c:pt>
                <c:pt idx="20">
                  <c:v>0.13157894736842105</c:v>
                </c:pt>
                <c:pt idx="21">
                  <c:v>0.2</c:v>
                </c:pt>
                <c:pt idx="22">
                  <c:v>5.2631578947368418E-2</c:v>
                </c:pt>
                <c:pt idx="23">
                  <c:v>0.22222222222222221</c:v>
                </c:pt>
                <c:pt idx="24">
                  <c:v>0.15789473684210525</c:v>
                </c:pt>
                <c:pt idx="25">
                  <c:v>0.04</c:v>
                </c:pt>
                <c:pt idx="26">
                  <c:v>0.15625</c:v>
                </c:pt>
                <c:pt idx="27">
                  <c:v>4.7619047619047616E-2</c:v>
                </c:pt>
                <c:pt idx="28">
                  <c:v>0.31818181818181818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0B-4C04-ABC5-0F6C2BFE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36808"/>
        <c:axId val="415236416"/>
      </c:lineChart>
      <c:dateAx>
        <c:axId val="415235632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5236024"/>
        <c:crosses val="autoZero"/>
        <c:auto val="1"/>
        <c:lblOffset val="100"/>
        <c:baseTimeUnit val="days"/>
      </c:dateAx>
      <c:valAx>
        <c:axId val="415236024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235632"/>
        <c:crosses val="autoZero"/>
        <c:crossBetween val="between"/>
      </c:valAx>
      <c:valAx>
        <c:axId val="4152364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236808"/>
        <c:crosses val="max"/>
        <c:crossBetween val="between"/>
      </c:valAx>
      <c:catAx>
        <c:axId val="415236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3641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'F5 Pro'!$B$44</c:f>
              <c:strCache>
                <c:ptCount val="1"/>
                <c:pt idx="0">
                  <c:v>Heat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Pro'!$C$2:$AE$2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Pro'!$C$44:$AE$44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F2-467A-8D23-92D4260C9606}"/>
            </c:ext>
          </c:extLst>
        </c:ser>
        <c:ser>
          <c:idx val="0"/>
          <c:order val="1"/>
          <c:tx>
            <c:strRef>
              <c:f>'F5 Pro'!$B$43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Pro'!$C$2:$AE$2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Pro'!$C$43:$AE$43</c:f>
              <c:numCache>
                <c:formatCode>0.0_ </c:formatCode>
                <c:ptCount val="29"/>
                <c:pt idx="0">
                  <c:v>2.6053474892369781</c:v>
                </c:pt>
                <c:pt idx="1">
                  <c:v>2.6053474892369781</c:v>
                </c:pt>
                <c:pt idx="2">
                  <c:v>2.6053474892369781</c:v>
                </c:pt>
                <c:pt idx="3">
                  <c:v>2.6053474892369781</c:v>
                </c:pt>
                <c:pt idx="4">
                  <c:v>2.6053474892369781</c:v>
                </c:pt>
                <c:pt idx="5">
                  <c:v>2.6053474892369781</c:v>
                </c:pt>
                <c:pt idx="6">
                  <c:v>2.6053474892369781</c:v>
                </c:pt>
                <c:pt idx="7">
                  <c:v>2.6053474892369781</c:v>
                </c:pt>
                <c:pt idx="8">
                  <c:v>2.6053474892369781</c:v>
                </c:pt>
                <c:pt idx="9">
                  <c:v>2.6053474892369781</c:v>
                </c:pt>
                <c:pt idx="10">
                  <c:v>2.6053474892369781</c:v>
                </c:pt>
                <c:pt idx="11">
                  <c:v>2.6053474892369781</c:v>
                </c:pt>
                <c:pt idx="12">
                  <c:v>2.6053474892369781</c:v>
                </c:pt>
                <c:pt idx="13">
                  <c:v>2.6053474892369781</c:v>
                </c:pt>
                <c:pt idx="14">
                  <c:v>2.6053474892369781</c:v>
                </c:pt>
                <c:pt idx="15">
                  <c:v>2.6053474892369781</c:v>
                </c:pt>
                <c:pt idx="16">
                  <c:v>2.6053474892369781</c:v>
                </c:pt>
                <c:pt idx="17">
                  <c:v>2.6053474892369781</c:v>
                </c:pt>
                <c:pt idx="18">
                  <c:v>2.6053474892369781</c:v>
                </c:pt>
                <c:pt idx="19">
                  <c:v>2.6053474892369781</c:v>
                </c:pt>
                <c:pt idx="20">
                  <c:v>2.6053474892369781</c:v>
                </c:pt>
                <c:pt idx="21">
                  <c:v>2.6053474892369781</c:v>
                </c:pt>
                <c:pt idx="22">
                  <c:v>2.6053474892369781</c:v>
                </c:pt>
                <c:pt idx="23">
                  <c:v>2.6053474892369781</c:v>
                </c:pt>
                <c:pt idx="24">
                  <c:v>2.6053474892369781</c:v>
                </c:pt>
                <c:pt idx="25">
                  <c:v>2.6053474892369781</c:v>
                </c:pt>
                <c:pt idx="26">
                  <c:v>2.6053474892369781</c:v>
                </c:pt>
                <c:pt idx="27">
                  <c:v>2.6053474892369781</c:v>
                </c:pt>
                <c:pt idx="28">
                  <c:v>2.6053474892369781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2-467A-8D23-92D4260C9606}"/>
            </c:ext>
          </c:extLst>
        </c:ser>
        <c:ser>
          <c:idx val="2"/>
          <c:order val="2"/>
          <c:tx>
            <c:strRef>
              <c:f>'F5 Pro'!$B$42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 Pro'!$C$2:$AE$2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 Pro'!$C$42:$AE$42</c:f>
              <c:numCache>
                <c:formatCode>0.0_ </c:formatCode>
                <c:ptCount val="29"/>
                <c:pt idx="0">
                  <c:v>2.3984509375128402</c:v>
                </c:pt>
                <c:pt idx="1">
                  <c:v>2.3984509375128402</c:v>
                </c:pt>
                <c:pt idx="2">
                  <c:v>2.3984509375128402</c:v>
                </c:pt>
                <c:pt idx="3">
                  <c:v>2.3984509375128402</c:v>
                </c:pt>
                <c:pt idx="4">
                  <c:v>2.3984509375128402</c:v>
                </c:pt>
                <c:pt idx="5">
                  <c:v>2.3984509375128402</c:v>
                </c:pt>
                <c:pt idx="6">
                  <c:v>2.3984509375128402</c:v>
                </c:pt>
                <c:pt idx="7">
                  <c:v>2.3984509375128402</c:v>
                </c:pt>
                <c:pt idx="8">
                  <c:v>2.3984509375128402</c:v>
                </c:pt>
                <c:pt idx="9">
                  <c:v>2.3984509375128402</c:v>
                </c:pt>
                <c:pt idx="10">
                  <c:v>2.3984509375128402</c:v>
                </c:pt>
                <c:pt idx="11">
                  <c:v>2.3984509375128402</c:v>
                </c:pt>
                <c:pt idx="12">
                  <c:v>2.3984509375128402</c:v>
                </c:pt>
                <c:pt idx="13">
                  <c:v>2.3984509375128402</c:v>
                </c:pt>
                <c:pt idx="14">
                  <c:v>2.3984509375128402</c:v>
                </c:pt>
                <c:pt idx="15">
                  <c:v>2.3984509375128402</c:v>
                </c:pt>
                <c:pt idx="16">
                  <c:v>2.3984509375128402</c:v>
                </c:pt>
                <c:pt idx="17">
                  <c:v>2.3984509375128402</c:v>
                </c:pt>
                <c:pt idx="18">
                  <c:v>2.3984509375128402</c:v>
                </c:pt>
                <c:pt idx="19">
                  <c:v>2.3984509375128402</c:v>
                </c:pt>
                <c:pt idx="20">
                  <c:v>2.3984509375128402</c:v>
                </c:pt>
                <c:pt idx="21">
                  <c:v>2.3984509375128402</c:v>
                </c:pt>
                <c:pt idx="22">
                  <c:v>2.3984509375128402</c:v>
                </c:pt>
                <c:pt idx="23">
                  <c:v>2.3984509375128402</c:v>
                </c:pt>
                <c:pt idx="24">
                  <c:v>2.3984509375128402</c:v>
                </c:pt>
                <c:pt idx="25">
                  <c:v>2.3984509375128402</c:v>
                </c:pt>
                <c:pt idx="26">
                  <c:v>2.3984509375128402</c:v>
                </c:pt>
                <c:pt idx="27">
                  <c:v>2.3984509375128402</c:v>
                </c:pt>
                <c:pt idx="28">
                  <c:v>2.3984509375128402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2-467A-8D23-92D4260C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832856"/>
        <c:axId val="415238376"/>
      </c:lineChart>
      <c:lineChart>
        <c:grouping val="standard"/>
        <c:varyColors val="0"/>
        <c:ser>
          <c:idx val="3"/>
          <c:order val="3"/>
          <c:tx>
            <c:strRef>
              <c:f>'F5 Pro'!$B$45</c:f>
              <c:strCache>
                <c:ptCount val="1"/>
                <c:pt idx="0">
                  <c:v>Heat%</c:v>
                </c:pt>
              </c:strCache>
            </c:strRef>
          </c:tx>
          <c:marker>
            <c:symbol val="none"/>
          </c:marker>
          <c:val>
            <c:numRef>
              <c:f>'F5 Pro'!$C$45:$AE$45</c:f>
              <c:numCache>
                <c:formatCode>0%</c:formatCode>
                <c:ptCount val="29"/>
                <c:pt idx="0">
                  <c:v>0</c:v>
                </c:pt>
                <c:pt idx="1">
                  <c:v>0.14285714285714285</c:v>
                </c:pt>
                <c:pt idx="2">
                  <c:v>0.2</c:v>
                </c:pt>
                <c:pt idx="3">
                  <c:v>0.33333333333333331</c:v>
                </c:pt>
                <c:pt idx="4">
                  <c:v>0.14285714285714285</c:v>
                </c:pt>
                <c:pt idx="5">
                  <c:v>0</c:v>
                </c:pt>
                <c:pt idx="6">
                  <c:v>0.2</c:v>
                </c:pt>
                <c:pt idx="7">
                  <c:v>0.33333333333333331</c:v>
                </c:pt>
                <c:pt idx="8">
                  <c:v>0</c:v>
                </c:pt>
                <c:pt idx="9">
                  <c:v>0</c:v>
                </c:pt>
                <c:pt idx="10">
                  <c:v>0.27272727272727271</c:v>
                </c:pt>
                <c:pt idx="11">
                  <c:v>0</c:v>
                </c:pt>
                <c:pt idx="12">
                  <c:v>0.2</c:v>
                </c:pt>
                <c:pt idx="13">
                  <c:v>0</c:v>
                </c:pt>
                <c:pt idx="14">
                  <c:v>0.33333333333333331</c:v>
                </c:pt>
                <c:pt idx="15">
                  <c:v>9.0909090909090912E-2</c:v>
                </c:pt>
                <c:pt idx="16">
                  <c:v>0.14285714285714285</c:v>
                </c:pt>
                <c:pt idx="17">
                  <c:v>0.2</c:v>
                </c:pt>
                <c:pt idx="18">
                  <c:v>0.33333333333333331</c:v>
                </c:pt>
                <c:pt idx="19">
                  <c:v>0.42857142857142855</c:v>
                </c:pt>
                <c:pt idx="20">
                  <c:v>0.23076923076923078</c:v>
                </c:pt>
                <c:pt idx="21">
                  <c:v>0</c:v>
                </c:pt>
                <c:pt idx="22">
                  <c:v>0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0.33333333333333331</c:v>
                </c:pt>
                <c:pt idx="27">
                  <c:v>0.33333333333333331</c:v>
                </c:pt>
                <c:pt idx="28">
                  <c:v>0.14285714285714285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F2-467A-8D23-92D4260C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39160"/>
        <c:axId val="415238768"/>
      </c:lineChart>
      <c:dateAx>
        <c:axId val="41583285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5238376"/>
        <c:crosses val="autoZero"/>
        <c:auto val="1"/>
        <c:lblOffset val="100"/>
        <c:baseTimeUnit val="days"/>
      </c:dateAx>
      <c:valAx>
        <c:axId val="41523837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832856"/>
        <c:crosses val="autoZero"/>
        <c:crossBetween val="between"/>
      </c:valAx>
      <c:valAx>
        <c:axId val="41523876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5239160"/>
        <c:crosses val="max"/>
        <c:crossBetween val="between"/>
      </c:valAx>
      <c:catAx>
        <c:axId val="415239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3876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'F5'!$B$44</c:f>
              <c:strCache>
                <c:ptCount val="1"/>
                <c:pt idx="0">
                  <c:v>Third-Party Applications Functional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'F5'!$C$44:$AE$44</c:f>
              <c:numCache>
                <c:formatCode>General</c:formatCode>
                <c:ptCount val="29"/>
                <c:pt idx="0">
                  <c:v>10</c:v>
                </c:pt>
                <c:pt idx="1">
                  <c:v>5</c:v>
                </c:pt>
                <c:pt idx="2">
                  <c:v>16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11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49-4F49-9CD4-89AA1B27EDEA}"/>
            </c:ext>
          </c:extLst>
        </c:ser>
        <c:ser>
          <c:idx val="0"/>
          <c:order val="1"/>
          <c:tx>
            <c:strRef>
              <c:f>'F5'!$B$43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'F5'!$C$43:$AE$43</c:f>
              <c:numCache>
                <c:formatCode>0.0_ </c:formatCode>
                <c:ptCount val="29"/>
                <c:pt idx="0">
                  <c:v>9.0526868053246528</c:v>
                </c:pt>
                <c:pt idx="1">
                  <c:v>9.0526868053246528</c:v>
                </c:pt>
                <c:pt idx="2">
                  <c:v>9.0526868053246528</c:v>
                </c:pt>
                <c:pt idx="3">
                  <c:v>9.0526868053246528</c:v>
                </c:pt>
                <c:pt idx="4">
                  <c:v>9.0526868053246528</c:v>
                </c:pt>
                <c:pt idx="5">
                  <c:v>9.0526868053246528</c:v>
                </c:pt>
                <c:pt idx="6">
                  <c:v>9.0526868053246528</c:v>
                </c:pt>
                <c:pt idx="7">
                  <c:v>9.0526868053246528</c:v>
                </c:pt>
                <c:pt idx="8">
                  <c:v>9.0526868053246528</c:v>
                </c:pt>
                <c:pt idx="9">
                  <c:v>9.0526868053246528</c:v>
                </c:pt>
                <c:pt idx="10">
                  <c:v>9.0526868053246528</c:v>
                </c:pt>
                <c:pt idx="11">
                  <c:v>9.0526868053246528</c:v>
                </c:pt>
                <c:pt idx="12">
                  <c:v>9.0526868053246528</c:v>
                </c:pt>
                <c:pt idx="13">
                  <c:v>9.0526868053246528</c:v>
                </c:pt>
                <c:pt idx="14">
                  <c:v>9.0526868053246528</c:v>
                </c:pt>
                <c:pt idx="15">
                  <c:v>9.0526868053246528</c:v>
                </c:pt>
                <c:pt idx="16">
                  <c:v>9.0526868053246528</c:v>
                </c:pt>
                <c:pt idx="17">
                  <c:v>9.0526868053246528</c:v>
                </c:pt>
                <c:pt idx="18">
                  <c:v>9.0526868053246528</c:v>
                </c:pt>
                <c:pt idx="19">
                  <c:v>9.0526868053246528</c:v>
                </c:pt>
                <c:pt idx="20">
                  <c:v>9.0526868053246528</c:v>
                </c:pt>
                <c:pt idx="21">
                  <c:v>9.0526868053246528</c:v>
                </c:pt>
                <c:pt idx="22">
                  <c:v>9.0526868053246528</c:v>
                </c:pt>
                <c:pt idx="23">
                  <c:v>9.0526868053246528</c:v>
                </c:pt>
                <c:pt idx="24">
                  <c:v>9.0526868053246528</c:v>
                </c:pt>
                <c:pt idx="25">
                  <c:v>9.0526868053246528</c:v>
                </c:pt>
                <c:pt idx="26">
                  <c:v>9.0526868053246528</c:v>
                </c:pt>
                <c:pt idx="27">
                  <c:v>9.0526868053246528</c:v>
                </c:pt>
                <c:pt idx="28">
                  <c:v>9.0526868053246528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9-4F49-9CD4-89AA1B27EDEA}"/>
            </c:ext>
          </c:extLst>
        </c:ser>
        <c:ser>
          <c:idx val="2"/>
          <c:order val="2"/>
          <c:tx>
            <c:strRef>
              <c:f>'F5'!$B$42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'F5'!$C$2:$AE$2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'F5'!$C$42:$AE$42</c:f>
              <c:numCache>
                <c:formatCode>0.0_ </c:formatCode>
                <c:ptCount val="29"/>
                <c:pt idx="0">
                  <c:v>8.8457902536005157</c:v>
                </c:pt>
                <c:pt idx="1">
                  <c:v>8.8457902536005157</c:v>
                </c:pt>
                <c:pt idx="2">
                  <c:v>8.8457902536005157</c:v>
                </c:pt>
                <c:pt idx="3">
                  <c:v>8.8457902536005157</c:v>
                </c:pt>
                <c:pt idx="4">
                  <c:v>8.8457902536005157</c:v>
                </c:pt>
                <c:pt idx="5">
                  <c:v>8.8457902536005157</c:v>
                </c:pt>
                <c:pt idx="6">
                  <c:v>8.8457902536005157</c:v>
                </c:pt>
                <c:pt idx="7">
                  <c:v>8.8457902536005157</c:v>
                </c:pt>
                <c:pt idx="8">
                  <c:v>8.8457902536005157</c:v>
                </c:pt>
                <c:pt idx="9">
                  <c:v>8.8457902536005157</c:v>
                </c:pt>
                <c:pt idx="10">
                  <c:v>8.8457902536005157</c:v>
                </c:pt>
                <c:pt idx="11">
                  <c:v>8.8457902536005157</c:v>
                </c:pt>
                <c:pt idx="12">
                  <c:v>8.8457902536005157</c:v>
                </c:pt>
                <c:pt idx="13">
                  <c:v>8.8457902536005157</c:v>
                </c:pt>
                <c:pt idx="14">
                  <c:v>8.8457902536005157</c:v>
                </c:pt>
                <c:pt idx="15">
                  <c:v>8.8457902536005157</c:v>
                </c:pt>
                <c:pt idx="16">
                  <c:v>8.8457902536005157</c:v>
                </c:pt>
                <c:pt idx="17">
                  <c:v>8.8457902536005157</c:v>
                </c:pt>
                <c:pt idx="18">
                  <c:v>8.8457902536005157</c:v>
                </c:pt>
                <c:pt idx="19">
                  <c:v>8.8457902536005157</c:v>
                </c:pt>
                <c:pt idx="20">
                  <c:v>8.8457902536005157</c:v>
                </c:pt>
                <c:pt idx="21">
                  <c:v>8.8457902536005157</c:v>
                </c:pt>
                <c:pt idx="22">
                  <c:v>8.8457902536005157</c:v>
                </c:pt>
                <c:pt idx="23">
                  <c:v>8.8457902536005157</c:v>
                </c:pt>
                <c:pt idx="24">
                  <c:v>8.8457902536005157</c:v>
                </c:pt>
                <c:pt idx="25">
                  <c:v>8.8457902536005157</c:v>
                </c:pt>
                <c:pt idx="26">
                  <c:v>8.8457902536005157</c:v>
                </c:pt>
                <c:pt idx="27">
                  <c:v>8.8457902536005157</c:v>
                </c:pt>
                <c:pt idx="28">
                  <c:v>8.8457902536005157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9-4F49-9CD4-89AA1B27E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637136"/>
        <c:axId val="416452760"/>
      </c:lineChart>
      <c:lineChart>
        <c:grouping val="standard"/>
        <c:varyColors val="0"/>
        <c:ser>
          <c:idx val="3"/>
          <c:order val="3"/>
          <c:tx>
            <c:strRef>
              <c:f>'F5'!$B$45</c:f>
              <c:strCache>
                <c:ptCount val="1"/>
                <c:pt idx="0">
                  <c:v>Third-Party Applications Functional Malfunction%</c:v>
                </c:pt>
              </c:strCache>
            </c:strRef>
          </c:tx>
          <c:marker>
            <c:symbol val="none"/>
          </c:marker>
          <c:val>
            <c:numRef>
              <c:f>'F5'!$C$45:$AE$45</c:f>
              <c:numCache>
                <c:formatCode>0%</c:formatCode>
                <c:ptCount val="29"/>
                <c:pt idx="0">
                  <c:v>0.14084507042253522</c:v>
                </c:pt>
                <c:pt idx="1">
                  <c:v>0.10869565217391304</c:v>
                </c:pt>
                <c:pt idx="2">
                  <c:v>0.35555555555555557</c:v>
                </c:pt>
                <c:pt idx="3">
                  <c:v>0.125</c:v>
                </c:pt>
                <c:pt idx="4">
                  <c:v>0.11627906976744186</c:v>
                </c:pt>
                <c:pt idx="5">
                  <c:v>5.8823529411764705E-2</c:v>
                </c:pt>
                <c:pt idx="6">
                  <c:v>0.13793103448275862</c:v>
                </c:pt>
                <c:pt idx="7">
                  <c:v>0.13793103448275862</c:v>
                </c:pt>
                <c:pt idx="8">
                  <c:v>9.375E-2</c:v>
                </c:pt>
                <c:pt idx="9">
                  <c:v>0.16949152542372881</c:v>
                </c:pt>
                <c:pt idx="10">
                  <c:v>0.10344827586206896</c:v>
                </c:pt>
                <c:pt idx="11">
                  <c:v>0.12244897959183673</c:v>
                </c:pt>
                <c:pt idx="12">
                  <c:v>0.1276595744680851</c:v>
                </c:pt>
                <c:pt idx="13">
                  <c:v>0.16666666666666666</c:v>
                </c:pt>
                <c:pt idx="14">
                  <c:v>0.10909090909090909</c:v>
                </c:pt>
                <c:pt idx="15">
                  <c:v>8.1081081081081086E-2</c:v>
                </c:pt>
                <c:pt idx="16">
                  <c:v>0.11627906976744186</c:v>
                </c:pt>
                <c:pt idx="17">
                  <c:v>0.16216216216216217</c:v>
                </c:pt>
                <c:pt idx="18">
                  <c:v>7.3170731707317069E-2</c:v>
                </c:pt>
                <c:pt idx="19">
                  <c:v>0.16666666666666666</c:v>
                </c:pt>
                <c:pt idx="20">
                  <c:v>0.15492957746478872</c:v>
                </c:pt>
                <c:pt idx="21">
                  <c:v>8.5106382978723402E-2</c:v>
                </c:pt>
                <c:pt idx="22">
                  <c:v>0.15217391304347827</c:v>
                </c:pt>
                <c:pt idx="23">
                  <c:v>0.11428571428571428</c:v>
                </c:pt>
                <c:pt idx="24">
                  <c:v>0.10869565217391304</c:v>
                </c:pt>
                <c:pt idx="25">
                  <c:v>8.5106382978723402E-2</c:v>
                </c:pt>
                <c:pt idx="26">
                  <c:v>0.13793103448275862</c:v>
                </c:pt>
                <c:pt idx="27">
                  <c:v>0.12820512820512819</c:v>
                </c:pt>
                <c:pt idx="28">
                  <c:v>0.15151515151515152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49-4F49-9CD4-89AA1B27E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453544"/>
        <c:axId val="416453152"/>
      </c:lineChart>
      <c:dateAx>
        <c:axId val="41563713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6452760"/>
        <c:crosses val="autoZero"/>
        <c:auto val="1"/>
        <c:lblOffset val="100"/>
        <c:baseTimeUnit val="days"/>
      </c:dateAx>
      <c:valAx>
        <c:axId val="41645276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5637136"/>
        <c:crosses val="autoZero"/>
        <c:crossBetween val="between"/>
      </c:valAx>
      <c:valAx>
        <c:axId val="4164531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6453544"/>
        <c:crosses val="max"/>
        <c:crossBetween val="between"/>
      </c:valAx>
      <c:catAx>
        <c:axId val="416453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6453152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9.1465134714748458E-2"/>
          <c:y val="2.3748958812520003E-2"/>
          <c:w val="0.89999991293419179"/>
          <c:h val="6.135005217290951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'A71'!$B$44</c:f>
              <c:strCache>
                <c:ptCount val="1"/>
                <c:pt idx="0">
                  <c:v>Heat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'A71'!$C$2:$AE$2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'A71'!$C$44:$AE$44</c:f>
              <c:numCache>
                <c:formatCode>General</c:formatCode>
                <c:ptCount val="29"/>
                <c:pt idx="0">
                  <c:v>17</c:v>
                </c:pt>
                <c:pt idx="1">
                  <c:v>15</c:v>
                </c:pt>
                <c:pt idx="2">
                  <c:v>25</c:v>
                </c:pt>
                <c:pt idx="3">
                  <c:v>10</c:v>
                </c:pt>
                <c:pt idx="4">
                  <c:v>19</c:v>
                </c:pt>
                <c:pt idx="5">
                  <c:v>19</c:v>
                </c:pt>
                <c:pt idx="6">
                  <c:v>9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13</c:v>
                </c:pt>
                <c:pt idx="13">
                  <c:v>10</c:v>
                </c:pt>
                <c:pt idx="14">
                  <c:v>11</c:v>
                </c:pt>
                <c:pt idx="15">
                  <c:v>4</c:v>
                </c:pt>
                <c:pt idx="16">
                  <c:v>15</c:v>
                </c:pt>
                <c:pt idx="17">
                  <c:v>13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10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  <c:pt idx="27">
                  <c:v>3</c:v>
                </c:pt>
                <c:pt idx="28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1DE-41C9-9E04-5D2AC616807A}"/>
            </c:ext>
          </c:extLst>
        </c:ser>
        <c:ser>
          <c:idx val="0"/>
          <c:order val="1"/>
          <c:tx>
            <c:strRef>
              <c:f>'A71'!$B$43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'A71'!$C$2:$AE$2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'A71'!$C$43:$AE$43</c:f>
              <c:numCache>
                <c:formatCode>0.0_ </c:formatCode>
                <c:ptCount val="29"/>
                <c:pt idx="0">
                  <c:v>15.460301387232619</c:v>
                </c:pt>
                <c:pt idx="1">
                  <c:v>15.460301387232619</c:v>
                </c:pt>
                <c:pt idx="2">
                  <c:v>15.460301387232619</c:v>
                </c:pt>
                <c:pt idx="3">
                  <c:v>15.460301387232619</c:v>
                </c:pt>
                <c:pt idx="4">
                  <c:v>15.460301387232619</c:v>
                </c:pt>
                <c:pt idx="5">
                  <c:v>15.460301387232619</c:v>
                </c:pt>
                <c:pt idx="6">
                  <c:v>15.460301387232619</c:v>
                </c:pt>
                <c:pt idx="7">
                  <c:v>15.460301387232619</c:v>
                </c:pt>
                <c:pt idx="8">
                  <c:v>15.460301387232619</c:v>
                </c:pt>
                <c:pt idx="9">
                  <c:v>15.460301387232619</c:v>
                </c:pt>
                <c:pt idx="10">
                  <c:v>15.460301387232619</c:v>
                </c:pt>
                <c:pt idx="11">
                  <c:v>15.460301387232619</c:v>
                </c:pt>
                <c:pt idx="12">
                  <c:v>15.460301387232619</c:v>
                </c:pt>
                <c:pt idx="13">
                  <c:v>15.460301387232619</c:v>
                </c:pt>
                <c:pt idx="14">
                  <c:v>15.460301387232619</c:v>
                </c:pt>
                <c:pt idx="15">
                  <c:v>15.460301387232619</c:v>
                </c:pt>
                <c:pt idx="16">
                  <c:v>15.460301387232619</c:v>
                </c:pt>
                <c:pt idx="17">
                  <c:v>15.460301387232619</c:v>
                </c:pt>
                <c:pt idx="18">
                  <c:v>15.460301387232619</c:v>
                </c:pt>
                <c:pt idx="19">
                  <c:v>15.460301387232619</c:v>
                </c:pt>
                <c:pt idx="20">
                  <c:v>15.460301387232619</c:v>
                </c:pt>
                <c:pt idx="21">
                  <c:v>15.460301387232619</c:v>
                </c:pt>
                <c:pt idx="22">
                  <c:v>15.460301387232619</c:v>
                </c:pt>
                <c:pt idx="23">
                  <c:v>15.460301387232619</c:v>
                </c:pt>
                <c:pt idx="24">
                  <c:v>15.460301387232619</c:v>
                </c:pt>
                <c:pt idx="25">
                  <c:v>15.460301387232619</c:v>
                </c:pt>
                <c:pt idx="26">
                  <c:v>15.460301387232619</c:v>
                </c:pt>
                <c:pt idx="27">
                  <c:v>15.460301387232619</c:v>
                </c:pt>
                <c:pt idx="28">
                  <c:v>15.460301387232619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1C9-9E04-5D2AC616807A}"/>
            </c:ext>
          </c:extLst>
        </c:ser>
        <c:ser>
          <c:idx val="2"/>
          <c:order val="2"/>
          <c:tx>
            <c:strRef>
              <c:f>'A71'!$B$42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'A71'!$C$2:$AE$2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'A71'!$C$42:$AE$42</c:f>
              <c:numCache>
                <c:formatCode>0.0_ </c:formatCode>
                <c:ptCount val="29"/>
                <c:pt idx="0">
                  <c:v>15.391335869991238</c:v>
                </c:pt>
                <c:pt idx="1">
                  <c:v>15.391335869991238</c:v>
                </c:pt>
                <c:pt idx="2">
                  <c:v>15.391335869991238</c:v>
                </c:pt>
                <c:pt idx="3">
                  <c:v>15.391335869991238</c:v>
                </c:pt>
                <c:pt idx="4">
                  <c:v>15.391335869991238</c:v>
                </c:pt>
                <c:pt idx="5">
                  <c:v>15.391335869991238</c:v>
                </c:pt>
                <c:pt idx="6">
                  <c:v>15.391335869991238</c:v>
                </c:pt>
                <c:pt idx="7">
                  <c:v>15.391335869991238</c:v>
                </c:pt>
                <c:pt idx="8">
                  <c:v>15.391335869991238</c:v>
                </c:pt>
                <c:pt idx="9">
                  <c:v>15.391335869991238</c:v>
                </c:pt>
                <c:pt idx="10">
                  <c:v>15.391335869991238</c:v>
                </c:pt>
                <c:pt idx="11">
                  <c:v>15.391335869991238</c:v>
                </c:pt>
                <c:pt idx="12">
                  <c:v>15.391335869991238</c:v>
                </c:pt>
                <c:pt idx="13">
                  <c:v>15.391335869991238</c:v>
                </c:pt>
                <c:pt idx="14">
                  <c:v>15.391335869991238</c:v>
                </c:pt>
                <c:pt idx="15">
                  <c:v>15.391335869991238</c:v>
                </c:pt>
                <c:pt idx="16">
                  <c:v>15.391335869991238</c:v>
                </c:pt>
                <c:pt idx="17">
                  <c:v>15.391335869991238</c:v>
                </c:pt>
                <c:pt idx="18">
                  <c:v>15.391335869991238</c:v>
                </c:pt>
                <c:pt idx="19">
                  <c:v>15.391335869991238</c:v>
                </c:pt>
                <c:pt idx="20">
                  <c:v>15.391335869991238</c:v>
                </c:pt>
                <c:pt idx="21">
                  <c:v>15.391335869991238</c:v>
                </c:pt>
                <c:pt idx="22">
                  <c:v>15.391335869991238</c:v>
                </c:pt>
                <c:pt idx="23">
                  <c:v>15.391335869991238</c:v>
                </c:pt>
                <c:pt idx="24">
                  <c:v>15.391335869991238</c:v>
                </c:pt>
                <c:pt idx="25">
                  <c:v>15.391335869991238</c:v>
                </c:pt>
                <c:pt idx="26">
                  <c:v>15.391335869991238</c:v>
                </c:pt>
                <c:pt idx="27">
                  <c:v>15.391335869991238</c:v>
                </c:pt>
                <c:pt idx="28">
                  <c:v>15.391335869991238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E-41C9-9E04-5D2AC616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455112"/>
        <c:axId val="416455504"/>
      </c:lineChart>
      <c:lineChart>
        <c:grouping val="standard"/>
        <c:varyColors val="0"/>
        <c:ser>
          <c:idx val="3"/>
          <c:order val="3"/>
          <c:tx>
            <c:strRef>
              <c:f>'A71'!$B$45</c:f>
              <c:strCache>
                <c:ptCount val="1"/>
                <c:pt idx="0">
                  <c:v>Heat%</c:v>
                </c:pt>
              </c:strCache>
            </c:strRef>
          </c:tx>
          <c:marker>
            <c:symbol val="none"/>
          </c:marker>
          <c:val>
            <c:numRef>
              <c:f>'A71'!$C$45:$AE$45</c:f>
              <c:numCache>
                <c:formatCode>0%</c:formatCode>
                <c:ptCount val="29"/>
                <c:pt idx="0">
                  <c:v>0.20481927710843373</c:v>
                </c:pt>
                <c:pt idx="1">
                  <c:v>0.17647058823529413</c:v>
                </c:pt>
                <c:pt idx="2">
                  <c:v>0.29761904761904762</c:v>
                </c:pt>
                <c:pt idx="3">
                  <c:v>0.19230769230769232</c:v>
                </c:pt>
                <c:pt idx="4">
                  <c:v>0.26027397260273971</c:v>
                </c:pt>
                <c:pt idx="5">
                  <c:v>0.21839080459770116</c:v>
                </c:pt>
                <c:pt idx="6">
                  <c:v>0.16666666666666666</c:v>
                </c:pt>
                <c:pt idx="7">
                  <c:v>0.1111111111111111</c:v>
                </c:pt>
                <c:pt idx="8">
                  <c:v>8.9285714285714288E-2</c:v>
                </c:pt>
                <c:pt idx="9">
                  <c:v>7.9365079365079361E-2</c:v>
                </c:pt>
                <c:pt idx="10">
                  <c:v>9.4339622641509441E-2</c:v>
                </c:pt>
                <c:pt idx="11">
                  <c:v>3.7735849056603772E-2</c:v>
                </c:pt>
                <c:pt idx="12">
                  <c:v>0.19402985074626866</c:v>
                </c:pt>
                <c:pt idx="13">
                  <c:v>0.17241379310344829</c:v>
                </c:pt>
                <c:pt idx="14">
                  <c:v>0.13924050632911392</c:v>
                </c:pt>
                <c:pt idx="15">
                  <c:v>7.6923076923076927E-2</c:v>
                </c:pt>
                <c:pt idx="16">
                  <c:v>0.24590163934426229</c:v>
                </c:pt>
                <c:pt idx="17">
                  <c:v>0.23214285714285715</c:v>
                </c:pt>
                <c:pt idx="18">
                  <c:v>0.16129032258064516</c:v>
                </c:pt>
                <c:pt idx="19">
                  <c:v>0.2</c:v>
                </c:pt>
                <c:pt idx="20">
                  <c:v>0.12307692307692308</c:v>
                </c:pt>
                <c:pt idx="21">
                  <c:v>0.13953488372093023</c:v>
                </c:pt>
                <c:pt idx="22">
                  <c:v>0.19607843137254902</c:v>
                </c:pt>
                <c:pt idx="23">
                  <c:v>9.45945945945946E-2</c:v>
                </c:pt>
                <c:pt idx="24">
                  <c:v>0.17307692307692307</c:v>
                </c:pt>
                <c:pt idx="25">
                  <c:v>9.8039215686274508E-2</c:v>
                </c:pt>
                <c:pt idx="26">
                  <c:v>0.17391304347826086</c:v>
                </c:pt>
                <c:pt idx="27">
                  <c:v>9.0909090909090912E-2</c:v>
                </c:pt>
                <c:pt idx="28">
                  <c:v>0.22033898305084745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DE-41C9-9E04-5D2AC616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456288"/>
        <c:axId val="416455896"/>
      </c:lineChart>
      <c:dateAx>
        <c:axId val="416455112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6455504"/>
        <c:crosses val="autoZero"/>
        <c:auto val="1"/>
        <c:lblOffset val="100"/>
        <c:baseTimeUnit val="days"/>
      </c:dateAx>
      <c:valAx>
        <c:axId val="416455504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416455112"/>
        <c:crosses val="autoZero"/>
        <c:crossBetween val="between"/>
      </c:valAx>
      <c:valAx>
        <c:axId val="41645589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6456288"/>
        <c:crosses val="max"/>
        <c:crossBetween val="between"/>
      </c:valAx>
      <c:catAx>
        <c:axId val="416456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645589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84336765596605E-2"/>
          <c:y val="0.17329035650196026"/>
          <c:w val="0.91523474777166647"/>
          <c:h val="0.68988326693724344"/>
        </c:manualLayout>
      </c:layout>
      <c:lineChart>
        <c:grouping val="standard"/>
        <c:varyColors val="0"/>
        <c:ser>
          <c:idx val="1"/>
          <c:order val="0"/>
          <c:tx>
            <c:strRef>
              <c:f>'F3'!$B$44</c:f>
              <c:strCache>
                <c:ptCount val="1"/>
                <c:pt idx="0">
                  <c:v>pre-installed app malfunction/phone settings malfunction</c:v>
                </c:pt>
              </c:strCache>
            </c:strRef>
          </c:tx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'F3'!$C$44:$AE$44</c:f>
              <c:numCache>
                <c:formatCode>General</c:formatCode>
                <c:ptCount val="29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2</c:v>
                </c:pt>
                <c:pt idx="4">
                  <c:v>10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15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  <c:pt idx="27">
                  <c:v>3</c:v>
                </c:pt>
                <c:pt idx="28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5A-4FE0-BD96-522462AD4F72}"/>
            </c:ext>
          </c:extLst>
        </c:ser>
        <c:ser>
          <c:idx val="0"/>
          <c:order val="1"/>
          <c:tx>
            <c:strRef>
              <c:f>'F3'!$B$43</c:f>
              <c:strCache>
                <c:ptCount val="1"/>
                <c:pt idx="0">
                  <c:v>Upper limit value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'F3'!$C$43:$AE$43</c:f>
              <c:numCache>
                <c:formatCode>0.0_ </c:formatCode>
                <c:ptCount val="29"/>
                <c:pt idx="0">
                  <c:v>9.5650516813159268</c:v>
                </c:pt>
                <c:pt idx="1">
                  <c:v>9.5650516813159268</c:v>
                </c:pt>
                <c:pt idx="2">
                  <c:v>9.5650516813159268</c:v>
                </c:pt>
                <c:pt idx="3">
                  <c:v>9.5650516813159268</c:v>
                </c:pt>
                <c:pt idx="4">
                  <c:v>9.5650516813159268</c:v>
                </c:pt>
                <c:pt idx="5">
                  <c:v>9.5650516813159268</c:v>
                </c:pt>
                <c:pt idx="6">
                  <c:v>9.5650516813159268</c:v>
                </c:pt>
                <c:pt idx="7">
                  <c:v>9.5650516813159268</c:v>
                </c:pt>
                <c:pt idx="8">
                  <c:v>9.5650516813159268</c:v>
                </c:pt>
                <c:pt idx="9">
                  <c:v>9.5650516813159268</c:v>
                </c:pt>
                <c:pt idx="10">
                  <c:v>9.5650516813159268</c:v>
                </c:pt>
                <c:pt idx="11">
                  <c:v>9.5650516813159268</c:v>
                </c:pt>
                <c:pt idx="12">
                  <c:v>9.5650516813159268</c:v>
                </c:pt>
                <c:pt idx="13">
                  <c:v>9.5650516813159268</c:v>
                </c:pt>
                <c:pt idx="14">
                  <c:v>9.5650516813159268</c:v>
                </c:pt>
                <c:pt idx="15">
                  <c:v>9.5650516813159268</c:v>
                </c:pt>
                <c:pt idx="16">
                  <c:v>9.5650516813159268</c:v>
                </c:pt>
                <c:pt idx="17">
                  <c:v>9.5650516813159268</c:v>
                </c:pt>
                <c:pt idx="18">
                  <c:v>9.5650516813159268</c:v>
                </c:pt>
                <c:pt idx="19">
                  <c:v>9.5650516813159268</c:v>
                </c:pt>
                <c:pt idx="20">
                  <c:v>9.5650516813159268</c:v>
                </c:pt>
                <c:pt idx="21">
                  <c:v>9.5650516813159268</c:v>
                </c:pt>
                <c:pt idx="22">
                  <c:v>9.5650516813159268</c:v>
                </c:pt>
                <c:pt idx="23">
                  <c:v>9.5650516813159268</c:v>
                </c:pt>
                <c:pt idx="24">
                  <c:v>9.5650516813159268</c:v>
                </c:pt>
                <c:pt idx="25">
                  <c:v>9.5650516813159268</c:v>
                </c:pt>
                <c:pt idx="26">
                  <c:v>9.5650516813159268</c:v>
                </c:pt>
                <c:pt idx="27">
                  <c:v>9.5650516813159268</c:v>
                </c:pt>
                <c:pt idx="28">
                  <c:v>9.5650516813159268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A-4FE0-BD96-522462AD4F72}"/>
            </c:ext>
          </c:extLst>
        </c:ser>
        <c:ser>
          <c:idx val="2"/>
          <c:order val="2"/>
          <c:tx>
            <c:strRef>
              <c:f>'F3'!$B$42</c:f>
              <c:strCache>
                <c:ptCount val="1"/>
                <c:pt idx="0">
                  <c:v>Result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'F3'!$C$2:$AE$2</c:f>
              <c:numCache>
                <c:formatCode>m/d;@</c:formatCode>
                <c:ptCount val="29"/>
                <c:pt idx="0">
                  <c:v>43228</c:v>
                </c:pt>
                <c:pt idx="1">
                  <c:v>43229</c:v>
                </c:pt>
                <c:pt idx="2">
                  <c:v>43230</c:v>
                </c:pt>
                <c:pt idx="3">
                  <c:v>43231</c:v>
                </c:pt>
                <c:pt idx="4">
                  <c:v>43232</c:v>
                </c:pt>
                <c:pt idx="5">
                  <c:v>43233</c:v>
                </c:pt>
                <c:pt idx="6">
                  <c:v>43234</c:v>
                </c:pt>
                <c:pt idx="7">
                  <c:v>43235</c:v>
                </c:pt>
                <c:pt idx="8">
                  <c:v>43236</c:v>
                </c:pt>
                <c:pt idx="9">
                  <c:v>43237</c:v>
                </c:pt>
                <c:pt idx="10">
                  <c:v>43238</c:v>
                </c:pt>
                <c:pt idx="11">
                  <c:v>43239</c:v>
                </c:pt>
                <c:pt idx="12">
                  <c:v>43240</c:v>
                </c:pt>
                <c:pt idx="13">
                  <c:v>43241</c:v>
                </c:pt>
                <c:pt idx="14">
                  <c:v>43242</c:v>
                </c:pt>
                <c:pt idx="15">
                  <c:v>43243</c:v>
                </c:pt>
                <c:pt idx="16">
                  <c:v>43244</c:v>
                </c:pt>
                <c:pt idx="17">
                  <c:v>43245</c:v>
                </c:pt>
                <c:pt idx="18">
                  <c:v>43246</c:v>
                </c:pt>
                <c:pt idx="19">
                  <c:v>43247</c:v>
                </c:pt>
                <c:pt idx="20">
                  <c:v>43248</c:v>
                </c:pt>
                <c:pt idx="21">
                  <c:v>43249</c:v>
                </c:pt>
                <c:pt idx="22">
                  <c:v>43250</c:v>
                </c:pt>
                <c:pt idx="23">
                  <c:v>43251</c:v>
                </c:pt>
                <c:pt idx="24">
                  <c:v>43252</c:v>
                </c:pt>
                <c:pt idx="25">
                  <c:v>43253</c:v>
                </c:pt>
                <c:pt idx="26">
                  <c:v>43254</c:v>
                </c:pt>
                <c:pt idx="27">
                  <c:v>43255</c:v>
                </c:pt>
                <c:pt idx="28">
                  <c:v>43256</c:v>
                </c:pt>
              </c:numCache>
            </c:numRef>
          </c:cat>
          <c:val>
            <c:numRef>
              <c:f>'F3'!$C$42:$AE$42</c:f>
              <c:numCache>
                <c:formatCode>0.0_ </c:formatCode>
                <c:ptCount val="29"/>
                <c:pt idx="0">
                  <c:v>9.3236723709710994</c:v>
                </c:pt>
                <c:pt idx="1">
                  <c:v>9.3236723709710994</c:v>
                </c:pt>
                <c:pt idx="2">
                  <c:v>9.3236723709710994</c:v>
                </c:pt>
                <c:pt idx="3">
                  <c:v>9.3236723709710994</c:v>
                </c:pt>
                <c:pt idx="4">
                  <c:v>9.3236723709710994</c:v>
                </c:pt>
                <c:pt idx="5">
                  <c:v>9.3236723709710994</c:v>
                </c:pt>
                <c:pt idx="6">
                  <c:v>9.3236723709710994</c:v>
                </c:pt>
                <c:pt idx="7">
                  <c:v>9.3236723709710994</c:v>
                </c:pt>
                <c:pt idx="8">
                  <c:v>9.3236723709710994</c:v>
                </c:pt>
                <c:pt idx="9">
                  <c:v>9.3236723709710994</c:v>
                </c:pt>
                <c:pt idx="10">
                  <c:v>9.3236723709710994</c:v>
                </c:pt>
                <c:pt idx="11">
                  <c:v>9.3236723709710994</c:v>
                </c:pt>
                <c:pt idx="12">
                  <c:v>9.3236723709710994</c:v>
                </c:pt>
                <c:pt idx="13">
                  <c:v>9.3236723709710994</c:v>
                </c:pt>
                <c:pt idx="14">
                  <c:v>9.3236723709710994</c:v>
                </c:pt>
                <c:pt idx="15">
                  <c:v>9.3236723709710994</c:v>
                </c:pt>
                <c:pt idx="16">
                  <c:v>9.3236723709710994</c:v>
                </c:pt>
                <c:pt idx="17">
                  <c:v>9.3236723709710994</c:v>
                </c:pt>
                <c:pt idx="18">
                  <c:v>9.3236723709710994</c:v>
                </c:pt>
                <c:pt idx="19">
                  <c:v>9.3236723709710994</c:v>
                </c:pt>
                <c:pt idx="20">
                  <c:v>9.3236723709710994</c:v>
                </c:pt>
                <c:pt idx="21">
                  <c:v>9.3236723709710994</c:v>
                </c:pt>
                <c:pt idx="22">
                  <c:v>9.3236723709710994</c:v>
                </c:pt>
                <c:pt idx="23">
                  <c:v>9.3236723709710994</c:v>
                </c:pt>
                <c:pt idx="24">
                  <c:v>9.3236723709710994</c:v>
                </c:pt>
                <c:pt idx="25">
                  <c:v>9.3236723709710994</c:v>
                </c:pt>
                <c:pt idx="26">
                  <c:v>9.3236723709710994</c:v>
                </c:pt>
                <c:pt idx="27">
                  <c:v>9.3236723709710994</c:v>
                </c:pt>
                <c:pt idx="28">
                  <c:v>9.3236723709710994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A-4FE0-BD96-522462AD4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99936"/>
        <c:axId val="417400328"/>
      </c:lineChart>
      <c:lineChart>
        <c:grouping val="standard"/>
        <c:varyColors val="0"/>
        <c:ser>
          <c:idx val="3"/>
          <c:order val="3"/>
          <c:tx>
            <c:strRef>
              <c:f>'F3'!$B$45</c:f>
              <c:strCache>
                <c:ptCount val="1"/>
                <c:pt idx="0">
                  <c:v>pre-installed app malfunction/phone settings malfunction%</c:v>
                </c:pt>
              </c:strCache>
            </c:strRef>
          </c:tx>
          <c:marker>
            <c:symbol val="none"/>
          </c:marker>
          <c:val>
            <c:numRef>
              <c:f>'F3'!$C$45:$AE$45</c:f>
              <c:numCache>
                <c:formatCode>0%</c:formatCode>
                <c:ptCount val="29"/>
                <c:pt idx="0">
                  <c:v>3.5971223021582732E-2</c:v>
                </c:pt>
                <c:pt idx="1">
                  <c:v>4.878048780487805E-2</c:v>
                </c:pt>
                <c:pt idx="2">
                  <c:v>7.4999999999999997E-2</c:v>
                </c:pt>
                <c:pt idx="3">
                  <c:v>1.1976047904191617E-2</c:v>
                </c:pt>
                <c:pt idx="4">
                  <c:v>5.6497175141242938E-2</c:v>
                </c:pt>
                <c:pt idx="5">
                  <c:v>1.3605442176870748E-2</c:v>
                </c:pt>
                <c:pt idx="6">
                  <c:v>3.3112582781456956E-2</c:v>
                </c:pt>
                <c:pt idx="7">
                  <c:v>5.2631578947368418E-2</c:v>
                </c:pt>
                <c:pt idx="8">
                  <c:v>6.5789473684210523E-2</c:v>
                </c:pt>
                <c:pt idx="9">
                  <c:v>7.9365079365079361E-2</c:v>
                </c:pt>
                <c:pt idx="10">
                  <c:v>4.1379310344827586E-2</c:v>
                </c:pt>
                <c:pt idx="11">
                  <c:v>0.02</c:v>
                </c:pt>
                <c:pt idx="12">
                  <c:v>2.8571428571428571E-2</c:v>
                </c:pt>
                <c:pt idx="13">
                  <c:v>2.6666666666666668E-2</c:v>
                </c:pt>
                <c:pt idx="14">
                  <c:v>3.7037037037037035E-2</c:v>
                </c:pt>
                <c:pt idx="15">
                  <c:v>5.5555555555555552E-2</c:v>
                </c:pt>
                <c:pt idx="16">
                  <c:v>2.9069767441860465E-2</c:v>
                </c:pt>
                <c:pt idx="17">
                  <c:v>2.8571428571428571E-2</c:v>
                </c:pt>
                <c:pt idx="18">
                  <c:v>1.015228426395939E-2</c:v>
                </c:pt>
                <c:pt idx="19">
                  <c:v>0.12195121951219512</c:v>
                </c:pt>
                <c:pt idx="20">
                  <c:v>3.9215686274509803E-2</c:v>
                </c:pt>
                <c:pt idx="21">
                  <c:v>3.0534351145038167E-2</c:v>
                </c:pt>
                <c:pt idx="22">
                  <c:v>3.870967741935484E-2</c:v>
                </c:pt>
                <c:pt idx="23">
                  <c:v>1.3513513513513514E-2</c:v>
                </c:pt>
                <c:pt idx="24">
                  <c:v>6.7164179104477612E-2</c:v>
                </c:pt>
                <c:pt idx="25">
                  <c:v>6.7669172932330823E-2</c:v>
                </c:pt>
                <c:pt idx="26">
                  <c:v>4.3956043956043959E-2</c:v>
                </c:pt>
                <c:pt idx="27">
                  <c:v>2.3622047244094488E-2</c:v>
                </c:pt>
                <c:pt idx="28">
                  <c:v>6.1643835616438353E-2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5A-4FE0-BD96-522462AD4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401112"/>
        <c:axId val="417400720"/>
      </c:lineChart>
      <c:dateAx>
        <c:axId val="417399936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crossAx val="417400328"/>
        <c:crosses val="autoZero"/>
        <c:auto val="1"/>
        <c:lblOffset val="100"/>
        <c:baseTimeUnit val="days"/>
      </c:dateAx>
      <c:valAx>
        <c:axId val="417400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17399936"/>
        <c:crosses val="autoZero"/>
        <c:crossBetween val="between"/>
      </c:valAx>
      <c:valAx>
        <c:axId val="4174007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17401112"/>
        <c:crosses val="max"/>
        <c:crossBetween val="between"/>
      </c:valAx>
      <c:catAx>
        <c:axId val="417401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7400720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10.xml><?xml version="1.0" encoding="utf-8"?>
<formControlPr xmlns="http://schemas.microsoft.com/office/spreadsheetml/2009/9/main" objectType="Drop" dropStyle="combo" dx="16" fmlaLink="$B$41" fmlaRange="$B$3:$B$36" noThreeD="1" sel="6" val="2"/>
</file>

<file path=xl/ctrlProps/ctrlProp11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12.xml><?xml version="1.0" encoding="utf-8"?>
<formControlPr xmlns="http://schemas.microsoft.com/office/spreadsheetml/2009/9/main" objectType="Drop" dropStyle="combo" dx="16" fmlaLink="$B$41" fmlaRange="$B$3:$B$36" noThreeD="1" sel="3" val="2"/>
</file>

<file path=xl/ctrlProps/ctrlProp13.xml><?xml version="1.0" encoding="utf-8"?>
<formControlPr xmlns="http://schemas.microsoft.com/office/spreadsheetml/2009/9/main" objectType="Drop" dropStyle="combo" dx="16" fmlaLink="$B$41" fmlaRange="$B$3:$B$36" noThreeD="1" sel="10" val="2"/>
</file>

<file path=xl/ctrlProps/ctrlProp14.xml><?xml version="1.0" encoding="utf-8"?>
<formControlPr xmlns="http://schemas.microsoft.com/office/spreadsheetml/2009/9/main" objectType="Drop" dropStyle="combo" dx="16" fmlaLink="$B$41" fmlaRange="$B$3:$B$36" noThreeD="1" sel="1" val="0"/>
</file>

<file path=xl/ctrlProps/ctrlProp15.xml><?xml version="1.0" encoding="utf-8"?>
<formControlPr xmlns="http://schemas.microsoft.com/office/spreadsheetml/2009/9/main" objectType="Drop" dropStyle="combo" dx="16" fmlaLink="$B$41" fmlaRange="$B$3:$B$36" noThreeD="1" sel="4" val="2"/>
</file>

<file path=xl/ctrlProps/ctrlProp16.xml><?xml version="1.0" encoding="utf-8"?>
<formControlPr xmlns="http://schemas.microsoft.com/office/spreadsheetml/2009/9/main" objectType="Drop" dropStyle="combo" dx="16" fmlaLink="$B$41" fmlaRange="$B$3:$B$36" noThreeD="1" sel="7" val="5"/>
</file>

<file path=xl/ctrlProps/ctrlProp17.xml><?xml version="1.0" encoding="utf-8"?>
<formControlPr xmlns="http://schemas.microsoft.com/office/spreadsheetml/2009/9/main" objectType="Drop" dropStyle="combo" dx="16" fmlaLink="$B$41" fmlaRange="$B$3:$B$36" noThreeD="1" sel="7" val="5"/>
</file>

<file path=xl/ctrlProps/ctrlProp2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3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4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5.xml><?xml version="1.0" encoding="utf-8"?>
<formControlPr xmlns="http://schemas.microsoft.com/office/spreadsheetml/2009/9/main" objectType="Drop" dropStyle="combo" dx="16" fmlaLink="$B$41" fmlaRange="$B$3:$B$36" noThreeD="1" sel="3" val="2"/>
</file>

<file path=xl/ctrlProps/ctrlProp6.xml><?xml version="1.0" encoding="utf-8"?>
<formControlPr xmlns="http://schemas.microsoft.com/office/spreadsheetml/2009/9/main" objectType="Drop" dropStyle="combo" dx="16" fmlaLink="$B$41" fmlaRange="$B$3:$B$36" noThreeD="1" sel="3" val="0"/>
</file>

<file path=xl/ctrlProps/ctrlProp7.xml><?xml version="1.0" encoding="utf-8"?>
<formControlPr xmlns="http://schemas.microsoft.com/office/spreadsheetml/2009/9/main" objectType="Drop" dropStyle="combo" dx="16" fmlaLink="$B$41" fmlaRange="$B$3:$B$36" noThreeD="1" sel="3" val="2"/>
</file>

<file path=xl/ctrlProps/ctrlProp8.xml><?xml version="1.0" encoding="utf-8"?>
<formControlPr xmlns="http://schemas.microsoft.com/office/spreadsheetml/2009/9/main" objectType="Drop" dropStyle="combo" dx="16" fmlaLink="$B$41" fmlaRange="$B$3:$B$36" noThreeD="1" sel="2" val="0"/>
</file>

<file path=xl/ctrlProps/ctrlProp9.xml><?xml version="1.0" encoding="utf-8"?>
<formControlPr xmlns="http://schemas.microsoft.com/office/spreadsheetml/2009/9/main" objectType="Drop" dropStyle="combo" dx="16" fmlaLink="$B$41" fmlaRange="$B$3:$B$36" noThreeD="1" sel="9" val="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</xdr:row>
      <xdr:rowOff>0</xdr:rowOff>
    </xdr:from>
    <xdr:to>
      <xdr:col>53</xdr:col>
      <xdr:colOff>264585</xdr:colOff>
      <xdr:row>28</xdr:row>
      <xdr:rowOff>6347</xdr:rowOff>
    </xdr:to>
    <xdr:grpSp>
      <xdr:nvGrpSpPr>
        <xdr:cNvPr id="10" name="组合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1547191" y="470899"/>
          <a:ext cx="9468518" cy="3773538"/>
          <a:chOff x="45679330" y="-1250624"/>
          <a:chExt cx="17860194" cy="3525308"/>
        </a:xfrm>
      </xdr:grpSpPr>
      <xdr:graphicFrame macro="">
        <xdr:nvGraphicFramePr>
          <xdr:cNvPr id="11" name="图表 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aphicFramePr/>
        </xdr:nvGraphicFramePr>
        <xdr:xfrm>
          <a:off x="45679330" y="-1250624"/>
          <a:ext cx="17860194" cy="352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Drop Dow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6368955" y="-1249352"/>
                <a:ext cx="2539230" cy="4045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95250</xdr:rowOff>
        </xdr:from>
        <xdr:to>
          <xdr:col>40</xdr:col>
          <xdr:colOff>285750</xdr:colOff>
          <xdr:row>5</xdr:row>
          <xdr:rowOff>50800</xdr:rowOff>
        </xdr:to>
        <xdr:sp macro="" textlink="">
          <xdr:nvSpPr>
            <xdr:cNvPr id="29697" name="Drop Dow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582084</xdr:colOff>
      <xdr:row>3</xdr:row>
      <xdr:rowOff>0</xdr:rowOff>
    </xdr:from>
    <xdr:to>
      <xdr:col>53</xdr:col>
      <xdr:colOff>254003</xdr:colOff>
      <xdr:row>27</xdr:row>
      <xdr:rowOff>6347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3</xdr:row>
          <xdr:rowOff>57150</xdr:rowOff>
        </xdr:from>
        <xdr:to>
          <xdr:col>40</xdr:col>
          <xdr:colOff>279400</xdr:colOff>
          <xdr:row>6</xdr:row>
          <xdr:rowOff>19050</xdr:rowOff>
        </xdr:to>
        <xdr:sp macro="" textlink="">
          <xdr:nvSpPr>
            <xdr:cNvPr id="26625" name="Drop Dow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A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</xdr:row>
      <xdr:rowOff>0</xdr:rowOff>
    </xdr:from>
    <xdr:to>
      <xdr:col>53</xdr:col>
      <xdr:colOff>264585</xdr:colOff>
      <xdr:row>28</xdr:row>
      <xdr:rowOff>6347</xdr:rowOff>
    </xdr:to>
    <xdr:grpSp>
      <xdr:nvGrpSpPr>
        <xdr:cNvPr id="2" name="组合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21639389" y="486833"/>
          <a:ext cx="9472085" cy="3901014"/>
          <a:chOff x="45679330" y="-1250624"/>
          <a:chExt cx="17860194" cy="3525308"/>
        </a:xfrm>
      </xdr:grpSpPr>
      <xdr:graphicFrame macro="">
        <xdr:nvGraphicFramePr>
          <xdr:cNvPr id="3" name="图表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45679330" y="-1250624"/>
          <a:ext cx="17860194" cy="352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29" name="Drop Down 1" hidden="1">
                <a:extLst>
                  <a:ext uri="{63B3BB69-23CF-44E3-9099-C40C66FF867C}">
                    <a14:compatExt spid="_x0000_s22529"/>
                  </a:ext>
                  <a:ext uri="{FF2B5EF4-FFF2-40B4-BE49-F238E27FC236}">
                    <a16:creationId xmlns:a16="http://schemas.microsoft.com/office/drawing/2014/main" id="{00000000-0008-0000-0B00-000001580000}"/>
                  </a:ext>
                </a:extLst>
              </xdr:cNvPr>
              <xdr:cNvSpPr/>
            </xdr:nvSpPr>
            <xdr:spPr bwMode="auto">
              <a:xfrm>
                <a:off x="46079891" y="-1249352"/>
                <a:ext cx="2539230" cy="4045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3</xdr:row>
      <xdr:rowOff>0</xdr:rowOff>
    </xdr:from>
    <xdr:to>
      <xdr:col>52</xdr:col>
      <xdr:colOff>560918</xdr:colOff>
      <xdr:row>23</xdr:row>
      <xdr:rowOff>6347</xdr:rowOff>
    </xdr:to>
    <xdr:graphicFrame macro="">
      <xdr:nvGraphicFramePr>
        <xdr:cNvPr id="4" name="图表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3</xdr:row>
          <xdr:rowOff>0</xdr:rowOff>
        </xdr:from>
        <xdr:to>
          <xdr:col>40</xdr:col>
          <xdr:colOff>279400</xdr:colOff>
          <xdr:row>5</xdr:row>
          <xdr:rowOff>114300</xdr:rowOff>
        </xdr:to>
        <xdr:sp macro="" textlink="">
          <xdr:nvSpPr>
            <xdr:cNvPr id="25602" name="Drop Dow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C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</xdr:colOff>
      <xdr:row>2</xdr:row>
      <xdr:rowOff>47625</xdr:rowOff>
    </xdr:from>
    <xdr:to>
      <xdr:col>53</xdr:col>
      <xdr:colOff>305860</xdr:colOff>
      <xdr:row>25</xdr:row>
      <xdr:rowOff>139697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114300</xdr:rowOff>
        </xdr:from>
        <xdr:to>
          <xdr:col>40</xdr:col>
          <xdr:colOff>285751</xdr:colOff>
          <xdr:row>5</xdr:row>
          <xdr:rowOff>69850</xdr:rowOff>
        </xdr:to>
        <xdr:sp macro="" textlink="">
          <xdr:nvSpPr>
            <xdr:cNvPr id="27649" name="Drop Down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D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52915</xdr:colOff>
      <xdr:row>3</xdr:row>
      <xdr:rowOff>96628</xdr:rowOff>
    </xdr:from>
    <xdr:to>
      <xdr:col>53</xdr:col>
      <xdr:colOff>317500</xdr:colOff>
      <xdr:row>27</xdr:row>
      <xdr:rowOff>133347</xdr:rowOff>
    </xdr:to>
    <xdr:grpSp>
      <xdr:nvGrpSpPr>
        <xdr:cNvPr id="4" name="组合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20732748" y="414128"/>
          <a:ext cx="9154585" cy="3846719"/>
          <a:chOff x="45679330" y="-1278680"/>
          <a:chExt cx="17860194" cy="3553364"/>
        </a:xfrm>
      </xdr:grpSpPr>
      <xdr:graphicFrame macro="">
        <xdr:nvGraphicFramePr>
          <xdr:cNvPr id="3" name="图表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45679330" y="-1250624"/>
          <a:ext cx="17860194" cy="352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1505" name="Drop Down 1" hidden="1">
                <a:extLst>
                  <a:ext uri="{63B3BB69-23CF-44E3-9099-C40C66FF867C}">
                    <a14:compatExt spid="_x0000_s21505"/>
                  </a:ext>
                  <a:ext uri="{FF2B5EF4-FFF2-40B4-BE49-F238E27FC236}">
                    <a16:creationId xmlns:a16="http://schemas.microsoft.com/office/drawing/2014/main" id="{00000000-0008-0000-0E00-000001540000}"/>
                  </a:ext>
                </a:extLst>
              </xdr:cNvPr>
              <xdr:cNvSpPr/>
            </xdr:nvSpPr>
            <xdr:spPr bwMode="auto">
              <a:xfrm>
                <a:off x="46079891" y="-1278680"/>
                <a:ext cx="2539230" cy="4045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534457</xdr:colOff>
      <xdr:row>4</xdr:row>
      <xdr:rowOff>127000</xdr:rowOff>
    </xdr:from>
    <xdr:to>
      <xdr:col>53</xdr:col>
      <xdr:colOff>243416</xdr:colOff>
      <xdr:row>28</xdr:row>
      <xdr:rowOff>133347</xdr:rowOff>
    </xdr:to>
    <xdr:grpSp>
      <xdr:nvGrpSpPr>
        <xdr:cNvPr id="2" name="组合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20621626" y="603250"/>
          <a:ext cx="9191625" cy="3816347"/>
          <a:chOff x="46722042" y="-1279953"/>
          <a:chExt cx="17932453" cy="3525308"/>
        </a:xfrm>
      </xdr:grpSpPr>
      <xdr:graphicFrame macro="">
        <xdr:nvGraphicFramePr>
          <xdr:cNvPr id="3" name="图表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/>
        </xdr:nvGraphicFramePr>
        <xdr:xfrm>
          <a:off x="46794301" y="-1279953"/>
          <a:ext cx="17860194" cy="352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53" name="Drop Down 1" hidden="1">
                <a:extLst>
                  <a:ext uri="{63B3BB69-23CF-44E3-9099-C40C66FF867C}">
                    <a14:compatExt spid="_x0000_s23553"/>
                  </a:ext>
                  <a:ext uri="{FF2B5EF4-FFF2-40B4-BE49-F238E27FC236}">
                    <a16:creationId xmlns:a16="http://schemas.microsoft.com/office/drawing/2014/main" id="{00000000-0008-0000-0F00-0000015C0000}"/>
                  </a:ext>
                </a:extLst>
              </xdr:cNvPr>
              <xdr:cNvSpPr/>
            </xdr:nvSpPr>
            <xdr:spPr bwMode="auto">
              <a:xfrm>
                <a:off x="46722042" y="-1177303"/>
                <a:ext cx="2991839" cy="45752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571499</xdr:colOff>
      <xdr:row>4</xdr:row>
      <xdr:rowOff>116417</xdr:rowOff>
    </xdr:from>
    <xdr:to>
      <xdr:col>53</xdr:col>
      <xdr:colOff>243417</xdr:colOff>
      <xdr:row>28</xdr:row>
      <xdr:rowOff>122764</xdr:rowOff>
    </xdr:to>
    <xdr:grpSp>
      <xdr:nvGrpSpPr>
        <xdr:cNvPr id="2" name="组合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20658666" y="592667"/>
          <a:ext cx="9154584" cy="3816347"/>
          <a:chOff x="46794301" y="-1289729"/>
          <a:chExt cx="17860194" cy="3525308"/>
        </a:xfrm>
      </xdr:grpSpPr>
      <xdr:graphicFrame macro="">
        <xdr:nvGraphicFramePr>
          <xdr:cNvPr id="3" name="图表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aphicFramePr/>
        </xdr:nvGraphicFramePr>
        <xdr:xfrm>
          <a:off x="46794301" y="-1289729"/>
          <a:ext cx="17860194" cy="35253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0897" name="Drop Down 1" hidden="1">
                <a:extLst>
                  <a:ext uri="{63B3BB69-23CF-44E3-9099-C40C66FF867C}">
                    <a14:compatExt spid="_x0000_s80897"/>
                  </a:ext>
                  <a:ext uri="{FF2B5EF4-FFF2-40B4-BE49-F238E27FC236}">
                    <a16:creationId xmlns:a16="http://schemas.microsoft.com/office/drawing/2014/main" id="{00000000-0008-0000-1000-0000013C0100}"/>
                  </a:ext>
                </a:extLst>
              </xdr:cNvPr>
              <xdr:cNvSpPr/>
            </xdr:nvSpPr>
            <xdr:spPr bwMode="auto">
              <a:xfrm>
                <a:off x="47091623" y="-1268904"/>
                <a:ext cx="3088889" cy="40452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107950</xdr:rowOff>
        </xdr:from>
        <xdr:to>
          <xdr:col>40</xdr:col>
          <xdr:colOff>285750</xdr:colOff>
          <xdr:row>5</xdr:row>
          <xdr:rowOff>57150</xdr:rowOff>
        </xdr:to>
        <xdr:sp macro="" textlink="">
          <xdr:nvSpPr>
            <xdr:cNvPr id="65537" name="Drop Down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1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107950</xdr:rowOff>
        </xdr:from>
        <xdr:to>
          <xdr:col>40</xdr:col>
          <xdr:colOff>285750</xdr:colOff>
          <xdr:row>5</xdr:row>
          <xdr:rowOff>57150</xdr:rowOff>
        </xdr:to>
        <xdr:sp macro="" textlink="">
          <xdr:nvSpPr>
            <xdr:cNvPr id="51201" name="Drop Down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2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107950</xdr:rowOff>
        </xdr:from>
        <xdr:to>
          <xdr:col>40</xdr:col>
          <xdr:colOff>285750</xdr:colOff>
          <xdr:row>5</xdr:row>
          <xdr:rowOff>57150</xdr:rowOff>
        </xdr:to>
        <xdr:sp macro="" textlink="">
          <xdr:nvSpPr>
            <xdr:cNvPr id="35841" name="Drop Down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3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247650</xdr:colOff>
          <xdr:row>2</xdr:row>
          <xdr:rowOff>107950</xdr:rowOff>
        </xdr:from>
        <xdr:to>
          <xdr:col>39</xdr:col>
          <xdr:colOff>533400</xdr:colOff>
          <xdr:row>5</xdr:row>
          <xdr:rowOff>31750</xdr:rowOff>
        </xdr:to>
        <xdr:sp macro="" textlink="">
          <xdr:nvSpPr>
            <xdr:cNvPr id="34817" name="Drop Dow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114300</xdr:rowOff>
        </xdr:from>
        <xdr:to>
          <xdr:col>40</xdr:col>
          <xdr:colOff>285750</xdr:colOff>
          <xdr:row>5</xdr:row>
          <xdr:rowOff>69850</xdr:rowOff>
        </xdr:to>
        <xdr:sp macro="" textlink="">
          <xdr:nvSpPr>
            <xdr:cNvPr id="33793" name="Drop Dow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5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138641</xdr:colOff>
      <xdr:row>1</xdr:row>
      <xdr:rowOff>141817</xdr:rowOff>
    </xdr:from>
    <xdr:to>
      <xdr:col>54</xdr:col>
      <xdr:colOff>74083</xdr:colOff>
      <xdr:row>25</xdr:row>
      <xdr:rowOff>75139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165100</xdr:colOff>
          <xdr:row>2</xdr:row>
          <xdr:rowOff>0</xdr:rowOff>
        </xdr:from>
        <xdr:to>
          <xdr:col>39</xdr:col>
          <xdr:colOff>247650</xdr:colOff>
          <xdr:row>4</xdr:row>
          <xdr:rowOff>152400</xdr:rowOff>
        </xdr:to>
        <xdr:sp macro="" textlink="">
          <xdr:nvSpPr>
            <xdr:cNvPr id="32769" name="Drop Dow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6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2</xdr:row>
          <xdr:rowOff>114300</xdr:rowOff>
        </xdr:from>
        <xdr:to>
          <xdr:col>40</xdr:col>
          <xdr:colOff>298450</xdr:colOff>
          <xdr:row>5</xdr:row>
          <xdr:rowOff>69850</xdr:rowOff>
        </xdr:to>
        <xdr:sp macro="" textlink="">
          <xdr:nvSpPr>
            <xdr:cNvPr id="31745" name="Drop Down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7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561975</xdr:colOff>
      <xdr:row>2</xdr:row>
      <xdr:rowOff>57150</xdr:rowOff>
    </xdr:from>
    <xdr:to>
      <xdr:col>53</xdr:col>
      <xdr:colOff>267760</xdr:colOff>
      <xdr:row>25</xdr:row>
      <xdr:rowOff>149222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114300</xdr:rowOff>
        </xdr:from>
        <xdr:to>
          <xdr:col>40</xdr:col>
          <xdr:colOff>285750</xdr:colOff>
          <xdr:row>5</xdr:row>
          <xdr:rowOff>69850</xdr:rowOff>
        </xdr:to>
        <xdr:sp macro="" textlink="">
          <xdr:nvSpPr>
            <xdr:cNvPr id="30721" name="Drop Dow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C45"/>
  <sheetViews>
    <sheetView showGridLines="0" topLeftCell="P2" zoomScale="89" zoomScaleNormal="89" workbookViewId="0">
      <selection activeCell="K4" sqref="A4:XFD4"/>
    </sheetView>
  </sheetViews>
  <sheetFormatPr defaultColWidth="8.81640625" defaultRowHeight="12.75" customHeight="1" x14ac:dyDescent="0.3"/>
  <cols>
    <col min="1" max="1" width="5.7265625" style="2" customWidth="1"/>
    <col min="2" max="2" width="54.1796875" style="2" customWidth="1"/>
    <col min="3" max="4" width="5.81640625" style="12" customWidth="1"/>
    <col min="5" max="31" width="5.81640625" style="33" customWidth="1"/>
    <col min="32" max="32" width="11.26953125" style="9" bestFit="1" customWidth="1"/>
    <col min="33" max="33" width="11.26953125" style="9" customWidth="1"/>
    <col min="34" max="34" width="7.7265625" style="10" bestFit="1" customWidth="1"/>
    <col min="35" max="35" width="17.7265625" style="9" bestFit="1" customWidth="1"/>
    <col min="36" max="36" width="16.26953125" style="9" bestFit="1" customWidth="1"/>
    <col min="37" max="37" width="6.7265625" style="2" bestFit="1" customWidth="1"/>
    <col min="38" max="16384" width="8.81640625" style="2"/>
  </cols>
  <sheetData>
    <row r="1" spans="1:55" ht="12.75" hidden="1" customHeight="1" x14ac:dyDescent="0.3">
      <c r="C1" s="12">
        <v>1</v>
      </c>
      <c r="D1" s="12">
        <f>+C1+1</f>
        <v>2</v>
      </c>
      <c r="E1" s="12">
        <f t="shared" ref="E1:AE1" si="0">+D1+1</f>
        <v>3</v>
      </c>
      <c r="F1" s="12">
        <f t="shared" si="0"/>
        <v>4</v>
      </c>
      <c r="G1" s="12">
        <f t="shared" si="0"/>
        <v>5</v>
      </c>
      <c r="H1" s="12">
        <f t="shared" si="0"/>
        <v>6</v>
      </c>
      <c r="I1" s="12">
        <f t="shared" si="0"/>
        <v>7</v>
      </c>
      <c r="J1" s="12">
        <f t="shared" si="0"/>
        <v>8</v>
      </c>
      <c r="K1" s="12">
        <f t="shared" si="0"/>
        <v>9</v>
      </c>
      <c r="L1" s="12">
        <f t="shared" si="0"/>
        <v>10</v>
      </c>
      <c r="M1" s="12">
        <f t="shared" si="0"/>
        <v>11</v>
      </c>
      <c r="N1" s="12">
        <f t="shared" si="0"/>
        <v>12</v>
      </c>
      <c r="O1" s="12">
        <f t="shared" si="0"/>
        <v>13</v>
      </c>
      <c r="P1" s="12">
        <f t="shared" si="0"/>
        <v>14</v>
      </c>
      <c r="Q1" s="12">
        <f t="shared" si="0"/>
        <v>15</v>
      </c>
      <c r="R1" s="12">
        <f t="shared" si="0"/>
        <v>16</v>
      </c>
      <c r="S1" s="12">
        <f t="shared" si="0"/>
        <v>17</v>
      </c>
      <c r="T1" s="12">
        <f t="shared" si="0"/>
        <v>18</v>
      </c>
      <c r="U1" s="12">
        <f t="shared" si="0"/>
        <v>19</v>
      </c>
      <c r="V1" s="12">
        <f t="shared" si="0"/>
        <v>20</v>
      </c>
      <c r="W1" s="12">
        <f t="shared" si="0"/>
        <v>21</v>
      </c>
      <c r="X1" s="12">
        <f t="shared" si="0"/>
        <v>22</v>
      </c>
      <c r="Y1" s="12">
        <f t="shared" si="0"/>
        <v>23</v>
      </c>
      <c r="Z1" s="12">
        <f t="shared" si="0"/>
        <v>24</v>
      </c>
      <c r="AA1" s="12">
        <f t="shared" si="0"/>
        <v>25</v>
      </c>
      <c r="AB1" s="12">
        <f t="shared" si="0"/>
        <v>26</v>
      </c>
      <c r="AC1" s="12">
        <f t="shared" si="0"/>
        <v>27</v>
      </c>
      <c r="AD1" s="12">
        <f t="shared" si="0"/>
        <v>28</v>
      </c>
      <c r="AE1" s="12">
        <f t="shared" si="0"/>
        <v>29</v>
      </c>
      <c r="AF1" s="9" t="s">
        <v>39</v>
      </c>
      <c r="AH1" s="10" t="s">
        <v>40</v>
      </c>
      <c r="AI1" s="9" t="s">
        <v>41</v>
      </c>
      <c r="AJ1" s="9" t="s">
        <v>38</v>
      </c>
      <c r="AK1" s="2" t="s">
        <v>36</v>
      </c>
    </row>
    <row r="2" spans="1:55" ht="12.75" customHeight="1" x14ac:dyDescent="0.3">
      <c r="A2" s="36" t="s">
        <v>45</v>
      </c>
      <c r="B2" s="1" t="s">
        <v>54</v>
      </c>
      <c r="C2" s="24">
        <v>43228</v>
      </c>
      <c r="D2" s="24">
        <f t="shared" ref="D2:AE2" si="1">C2+1</f>
        <v>43229</v>
      </c>
      <c r="E2" s="24">
        <f t="shared" si="1"/>
        <v>43230</v>
      </c>
      <c r="F2" s="24">
        <f t="shared" si="1"/>
        <v>43231</v>
      </c>
      <c r="G2" s="24">
        <f t="shared" si="1"/>
        <v>43232</v>
      </c>
      <c r="H2" s="24">
        <f t="shared" si="1"/>
        <v>43233</v>
      </c>
      <c r="I2" s="24">
        <f t="shared" si="1"/>
        <v>43234</v>
      </c>
      <c r="J2" s="24">
        <f t="shared" si="1"/>
        <v>43235</v>
      </c>
      <c r="K2" s="24">
        <f t="shared" si="1"/>
        <v>43236</v>
      </c>
      <c r="L2" s="24">
        <f t="shared" si="1"/>
        <v>43237</v>
      </c>
      <c r="M2" s="24">
        <f t="shared" si="1"/>
        <v>43238</v>
      </c>
      <c r="N2" s="24">
        <f t="shared" si="1"/>
        <v>43239</v>
      </c>
      <c r="O2" s="24">
        <f t="shared" si="1"/>
        <v>43240</v>
      </c>
      <c r="P2" s="24">
        <f t="shared" si="1"/>
        <v>43241</v>
      </c>
      <c r="Q2" s="24">
        <f t="shared" si="1"/>
        <v>43242</v>
      </c>
      <c r="R2" s="24">
        <f t="shared" si="1"/>
        <v>43243</v>
      </c>
      <c r="S2" s="24">
        <f t="shared" si="1"/>
        <v>43244</v>
      </c>
      <c r="T2" s="24">
        <f t="shared" si="1"/>
        <v>43245</v>
      </c>
      <c r="U2" s="24">
        <f t="shared" si="1"/>
        <v>43246</v>
      </c>
      <c r="V2" s="24">
        <f t="shared" si="1"/>
        <v>43247</v>
      </c>
      <c r="W2" s="24">
        <f t="shared" si="1"/>
        <v>43248</v>
      </c>
      <c r="X2" s="24">
        <f t="shared" si="1"/>
        <v>43249</v>
      </c>
      <c r="Y2" s="24">
        <f t="shared" si="1"/>
        <v>43250</v>
      </c>
      <c r="Z2" s="24">
        <f t="shared" si="1"/>
        <v>43251</v>
      </c>
      <c r="AA2" s="24">
        <f t="shared" si="1"/>
        <v>43252</v>
      </c>
      <c r="AB2" s="24">
        <f t="shared" si="1"/>
        <v>43253</v>
      </c>
      <c r="AC2" s="24">
        <f t="shared" si="1"/>
        <v>43254</v>
      </c>
      <c r="AD2" s="24">
        <f t="shared" si="1"/>
        <v>43255</v>
      </c>
      <c r="AE2" s="24">
        <f t="shared" si="1"/>
        <v>43256</v>
      </c>
      <c r="AF2" s="7" t="s">
        <v>39</v>
      </c>
      <c r="AG2" s="7" t="s">
        <v>46</v>
      </c>
      <c r="AH2" s="8" t="s">
        <v>40</v>
      </c>
      <c r="AI2" s="7" t="s">
        <v>41</v>
      </c>
      <c r="AJ2" s="7" t="s">
        <v>38</v>
      </c>
      <c r="AK2" s="7" t="s">
        <v>36</v>
      </c>
    </row>
    <row r="3" spans="1:55" s="4" customFormat="1" ht="12.75" customHeight="1" x14ac:dyDescent="0.3">
      <c r="A3" s="36"/>
      <c r="B3" s="3" t="s">
        <v>52</v>
      </c>
      <c r="C3" s="25">
        <f t="shared" ref="C3:AE3" si="2">IF(SUM(C4:C36)=0,"",SUM(C4:C36))</f>
        <v>2424</v>
      </c>
      <c r="D3" s="25">
        <f t="shared" si="2"/>
        <v>2640</v>
      </c>
      <c r="E3" s="25">
        <f t="shared" si="2"/>
        <v>2281</v>
      </c>
      <c r="F3" s="25">
        <f t="shared" si="2"/>
        <v>2663</v>
      </c>
      <c r="G3" s="25">
        <f t="shared" si="2"/>
        <v>2663</v>
      </c>
      <c r="H3" s="25">
        <f t="shared" si="2"/>
        <v>2560</v>
      </c>
      <c r="I3" s="25">
        <f t="shared" si="2"/>
        <v>2362</v>
      </c>
      <c r="J3" s="25">
        <f t="shared" si="2"/>
        <v>2500</v>
      </c>
      <c r="K3" s="25">
        <f t="shared" si="2"/>
        <v>2432</v>
      </c>
      <c r="L3" s="25">
        <f t="shared" si="2"/>
        <v>2657</v>
      </c>
      <c r="M3" s="25">
        <f t="shared" si="2"/>
        <v>2767</v>
      </c>
      <c r="N3" s="25">
        <f t="shared" si="2"/>
        <v>2535</v>
      </c>
      <c r="O3" s="25">
        <f t="shared" si="2"/>
        <v>2485</v>
      </c>
      <c r="P3" s="25">
        <f t="shared" si="2"/>
        <v>2438</v>
      </c>
      <c r="Q3" s="25">
        <f t="shared" si="2"/>
        <v>2663</v>
      </c>
      <c r="R3" s="25">
        <f t="shared" si="2"/>
        <v>2756</v>
      </c>
      <c r="S3" s="25">
        <f t="shared" si="2"/>
        <v>2751</v>
      </c>
      <c r="T3" s="25">
        <f t="shared" si="2"/>
        <v>2686</v>
      </c>
      <c r="U3" s="25">
        <f t="shared" si="2"/>
        <v>2558</v>
      </c>
      <c r="V3" s="25">
        <f t="shared" si="2"/>
        <v>2731</v>
      </c>
      <c r="W3" s="25">
        <f t="shared" si="2"/>
        <v>2449</v>
      </c>
      <c r="X3" s="25">
        <f t="shared" si="2"/>
        <v>2679</v>
      </c>
      <c r="Y3" s="25">
        <f t="shared" si="2"/>
        <v>2532</v>
      </c>
      <c r="Z3" s="25">
        <f t="shared" si="2"/>
        <v>2498</v>
      </c>
      <c r="AA3" s="25">
        <f t="shared" si="2"/>
        <v>2467</v>
      </c>
      <c r="AB3" s="25">
        <f t="shared" si="2"/>
        <v>2331</v>
      </c>
      <c r="AC3" s="25">
        <f t="shared" si="2"/>
        <v>2304</v>
      </c>
      <c r="AD3" s="25">
        <f t="shared" si="2"/>
        <v>2080</v>
      </c>
      <c r="AE3" s="25">
        <f t="shared" si="2"/>
        <v>2503</v>
      </c>
      <c r="AF3" s="9">
        <f>SUM(AF4:AF36)</f>
        <v>2530.8620689655172</v>
      </c>
      <c r="AG3" s="34">
        <v>1</v>
      </c>
      <c r="AH3" s="10">
        <f t="shared" ref="AH3:AH36" si="3">IFERROR(MEDIAN(C3:AE3),"-")</f>
        <v>2532</v>
      </c>
      <c r="AI3" s="9">
        <f t="shared" ref="AI3:AI36" si="4">IFERROR(STDEV(C3:AE3),"-")</f>
        <v>164.09116023416701</v>
      </c>
      <c r="AJ3" s="9">
        <f t="shared" ref="AJ3:AJ36" si="5">IFERROR(AF3+AI3,"")</f>
        <v>2694.9532291996843</v>
      </c>
      <c r="AK3" s="15">
        <f t="shared" ref="AK3:AK36" si="6">IFERROR(AH3+AI3,"")</f>
        <v>2696.0911602341671</v>
      </c>
      <c r="BC3" s="2"/>
    </row>
    <row r="4" spans="1:55" ht="12.75" customHeight="1" x14ac:dyDescent="0.3">
      <c r="A4" s="23">
        <v>1</v>
      </c>
      <c r="B4" s="5" t="s">
        <v>0</v>
      </c>
      <c r="C4" s="11">
        <v>420</v>
      </c>
      <c r="D4" s="11">
        <v>510</v>
      </c>
      <c r="E4" s="11">
        <v>419</v>
      </c>
      <c r="F4" s="11">
        <v>532</v>
      </c>
      <c r="G4" s="11">
        <v>487</v>
      </c>
      <c r="H4" s="11">
        <v>489</v>
      </c>
      <c r="I4" s="11">
        <v>406</v>
      </c>
      <c r="J4" s="11">
        <v>442</v>
      </c>
      <c r="K4" s="11">
        <v>418</v>
      </c>
      <c r="L4" s="11">
        <v>520</v>
      </c>
      <c r="M4" s="11">
        <v>554</v>
      </c>
      <c r="N4" s="11">
        <v>491</v>
      </c>
      <c r="O4" s="11">
        <v>477</v>
      </c>
      <c r="P4" s="11">
        <v>419</v>
      </c>
      <c r="Q4" s="11">
        <v>450</v>
      </c>
      <c r="R4" s="11">
        <v>457</v>
      </c>
      <c r="S4" s="11">
        <v>582</v>
      </c>
      <c r="T4" s="11">
        <v>461</v>
      </c>
      <c r="U4" s="11">
        <v>469</v>
      </c>
      <c r="V4" s="11">
        <v>500</v>
      </c>
      <c r="W4" s="11">
        <v>371</v>
      </c>
      <c r="X4" s="11">
        <v>428</v>
      </c>
      <c r="Y4" s="11">
        <v>524</v>
      </c>
      <c r="Z4" s="11">
        <v>480</v>
      </c>
      <c r="AA4" s="11">
        <v>503</v>
      </c>
      <c r="AB4" s="11">
        <v>442</v>
      </c>
      <c r="AC4" s="11">
        <v>437</v>
      </c>
      <c r="AD4" s="11">
        <v>379</v>
      </c>
      <c r="AE4" s="11">
        <v>514</v>
      </c>
      <c r="AF4" s="9">
        <f t="shared" ref="AF4:AF36" si="7">IFERROR(AVERAGE(C4:AE4),"-")</f>
        <v>468.31034482758622</v>
      </c>
      <c r="AG4" s="34">
        <f t="shared" ref="AG4:AG36" si="8">AF4/$AF$3</f>
        <v>0.18503985285101165</v>
      </c>
      <c r="AH4" s="10">
        <f t="shared" si="3"/>
        <v>469</v>
      </c>
      <c r="AI4" s="9">
        <f t="shared" si="4"/>
        <v>51.129459950960296</v>
      </c>
      <c r="AJ4" s="9">
        <f t="shared" si="5"/>
        <v>519.43980477854655</v>
      </c>
      <c r="AK4" s="15">
        <f t="shared" si="6"/>
        <v>520.12945995096027</v>
      </c>
    </row>
    <row r="5" spans="1:55" ht="12.75" customHeight="1" x14ac:dyDescent="0.3">
      <c r="A5" s="23">
        <f>+A4+1</f>
        <v>2</v>
      </c>
      <c r="B5" s="5" t="s">
        <v>1</v>
      </c>
      <c r="C5" s="11">
        <v>348</v>
      </c>
      <c r="D5" s="11">
        <v>334</v>
      </c>
      <c r="E5" s="11">
        <v>296</v>
      </c>
      <c r="F5" s="11">
        <v>388</v>
      </c>
      <c r="G5" s="11">
        <v>412</v>
      </c>
      <c r="H5" s="11">
        <v>345</v>
      </c>
      <c r="I5" s="11">
        <v>262</v>
      </c>
      <c r="J5" s="11">
        <v>299</v>
      </c>
      <c r="K5" s="11">
        <v>247</v>
      </c>
      <c r="L5" s="11">
        <v>327</v>
      </c>
      <c r="M5" s="11">
        <v>373</v>
      </c>
      <c r="N5" s="11">
        <v>341</v>
      </c>
      <c r="O5" s="11">
        <v>361</v>
      </c>
      <c r="P5" s="11">
        <v>367</v>
      </c>
      <c r="Q5" s="11">
        <v>410</v>
      </c>
      <c r="R5" s="11">
        <v>447</v>
      </c>
      <c r="S5" s="11">
        <v>403</v>
      </c>
      <c r="T5" s="11">
        <v>382</v>
      </c>
      <c r="U5" s="11">
        <v>383</v>
      </c>
      <c r="V5" s="11">
        <v>413</v>
      </c>
      <c r="W5" s="11">
        <v>409</v>
      </c>
      <c r="X5" s="11">
        <v>436</v>
      </c>
      <c r="Y5" s="11">
        <v>348</v>
      </c>
      <c r="Z5" s="11">
        <v>313</v>
      </c>
      <c r="AA5" s="11">
        <v>316</v>
      </c>
      <c r="AB5" s="11">
        <v>277</v>
      </c>
      <c r="AC5" s="11">
        <v>251</v>
      </c>
      <c r="AD5" s="11">
        <v>212</v>
      </c>
      <c r="AE5" s="11">
        <v>271</v>
      </c>
      <c r="AF5" s="9">
        <f t="shared" si="7"/>
        <v>343.82758620689657</v>
      </c>
      <c r="AG5" s="34">
        <f t="shared" si="8"/>
        <v>0.1358539410041556</v>
      </c>
      <c r="AH5" s="10">
        <f t="shared" si="3"/>
        <v>348</v>
      </c>
      <c r="AI5" s="9">
        <f t="shared" si="4"/>
        <v>61.41432415831553</v>
      </c>
      <c r="AJ5" s="9">
        <f t="shared" si="5"/>
        <v>405.24191036521211</v>
      </c>
      <c r="AK5" s="15">
        <f t="shared" si="6"/>
        <v>409.41432415831554</v>
      </c>
    </row>
    <row r="6" spans="1:55" ht="12.75" customHeight="1" x14ac:dyDescent="0.3">
      <c r="A6" s="23">
        <f t="shared" ref="A6:A33" si="9">+A5+1</f>
        <v>3</v>
      </c>
      <c r="B6" s="5" t="s">
        <v>4</v>
      </c>
      <c r="C6" s="11">
        <v>246</v>
      </c>
      <c r="D6" s="11">
        <v>238</v>
      </c>
      <c r="E6" s="11">
        <v>278</v>
      </c>
      <c r="F6" s="11">
        <v>324</v>
      </c>
      <c r="G6" s="11">
        <v>293</v>
      </c>
      <c r="H6" s="11">
        <v>239</v>
      </c>
      <c r="I6" s="11">
        <v>254</v>
      </c>
      <c r="J6" s="11">
        <v>275</v>
      </c>
      <c r="K6" s="11">
        <v>273</v>
      </c>
      <c r="L6" s="11">
        <v>283</v>
      </c>
      <c r="M6" s="11">
        <v>312</v>
      </c>
      <c r="N6" s="11">
        <v>270</v>
      </c>
      <c r="O6" s="11">
        <v>259</v>
      </c>
      <c r="P6" s="11">
        <v>284</v>
      </c>
      <c r="Q6" s="11">
        <v>287</v>
      </c>
      <c r="R6" s="11">
        <v>291</v>
      </c>
      <c r="S6" s="11">
        <v>270</v>
      </c>
      <c r="T6" s="11">
        <v>280</v>
      </c>
      <c r="U6" s="11">
        <v>234</v>
      </c>
      <c r="V6" s="11">
        <v>258</v>
      </c>
      <c r="W6" s="11">
        <v>263</v>
      </c>
      <c r="X6" s="11">
        <v>263</v>
      </c>
      <c r="Y6" s="11">
        <v>277</v>
      </c>
      <c r="Z6" s="11">
        <v>250</v>
      </c>
      <c r="AA6" s="11">
        <v>263</v>
      </c>
      <c r="AB6" s="11">
        <v>240</v>
      </c>
      <c r="AC6" s="11">
        <v>266</v>
      </c>
      <c r="AD6" s="11">
        <v>249</v>
      </c>
      <c r="AE6" s="11">
        <v>330</v>
      </c>
      <c r="AF6" s="9">
        <f t="shared" si="7"/>
        <v>270.65517241379308</v>
      </c>
      <c r="AG6" s="34">
        <f t="shared" si="8"/>
        <v>0.10694188977450779</v>
      </c>
      <c r="AH6" s="10">
        <f t="shared" si="3"/>
        <v>270</v>
      </c>
      <c r="AI6" s="9">
        <f t="shared" si="4"/>
        <v>24.216694156347369</v>
      </c>
      <c r="AJ6" s="9">
        <f t="shared" si="5"/>
        <v>294.87186657014047</v>
      </c>
      <c r="AK6" s="15">
        <f t="shared" si="6"/>
        <v>294.21669415634739</v>
      </c>
    </row>
    <row r="7" spans="1:55" ht="12.75" customHeight="1" x14ac:dyDescent="0.3">
      <c r="A7" s="23">
        <f t="shared" si="9"/>
        <v>4</v>
      </c>
      <c r="B7" s="5" t="s">
        <v>2</v>
      </c>
      <c r="C7" s="11">
        <v>231</v>
      </c>
      <c r="D7" s="11">
        <v>261</v>
      </c>
      <c r="E7" s="11">
        <v>187</v>
      </c>
      <c r="F7" s="11">
        <v>234</v>
      </c>
      <c r="G7" s="11">
        <v>211</v>
      </c>
      <c r="H7" s="11">
        <v>238</v>
      </c>
      <c r="I7" s="11">
        <v>271</v>
      </c>
      <c r="J7" s="11">
        <v>226</v>
      </c>
      <c r="K7" s="11">
        <v>234</v>
      </c>
      <c r="L7" s="11">
        <v>246</v>
      </c>
      <c r="M7" s="11">
        <v>220</v>
      </c>
      <c r="N7" s="11">
        <v>236</v>
      </c>
      <c r="O7" s="11">
        <v>193</v>
      </c>
      <c r="P7" s="11">
        <v>260</v>
      </c>
      <c r="Q7" s="11">
        <v>235</v>
      </c>
      <c r="R7" s="11">
        <v>222</v>
      </c>
      <c r="S7" s="11">
        <v>242</v>
      </c>
      <c r="T7" s="11">
        <v>193</v>
      </c>
      <c r="U7" s="11">
        <v>192</v>
      </c>
      <c r="V7" s="11">
        <v>236</v>
      </c>
      <c r="W7" s="11">
        <v>222</v>
      </c>
      <c r="X7" s="11">
        <v>206</v>
      </c>
      <c r="Y7" s="11">
        <v>214</v>
      </c>
      <c r="Z7" s="11">
        <v>167</v>
      </c>
      <c r="AA7" s="11">
        <v>193</v>
      </c>
      <c r="AB7" s="11">
        <v>196</v>
      </c>
      <c r="AC7" s="11">
        <v>195</v>
      </c>
      <c r="AD7" s="11">
        <v>199</v>
      </c>
      <c r="AE7" s="11">
        <v>200</v>
      </c>
      <c r="AF7" s="9">
        <f t="shared" si="7"/>
        <v>219.31034482758622</v>
      </c>
      <c r="AG7" s="34">
        <f t="shared" si="8"/>
        <v>8.6654404250970776E-2</v>
      </c>
      <c r="AH7" s="10">
        <f t="shared" si="3"/>
        <v>222</v>
      </c>
      <c r="AI7" s="9">
        <f t="shared" si="4"/>
        <v>25.263049595740512</v>
      </c>
      <c r="AJ7" s="9">
        <f t="shared" si="5"/>
        <v>244.57339442332673</v>
      </c>
      <c r="AK7" s="15">
        <f t="shared" si="6"/>
        <v>247.26304959574051</v>
      </c>
    </row>
    <row r="8" spans="1:55" ht="12.75" customHeight="1" x14ac:dyDescent="0.3">
      <c r="A8" s="23">
        <f t="shared" si="9"/>
        <v>5</v>
      </c>
      <c r="B8" s="5" t="s">
        <v>5</v>
      </c>
      <c r="C8" s="11">
        <v>179</v>
      </c>
      <c r="D8" s="11">
        <v>172</v>
      </c>
      <c r="E8" s="11">
        <v>157</v>
      </c>
      <c r="F8" s="11">
        <v>195</v>
      </c>
      <c r="G8" s="11">
        <v>206</v>
      </c>
      <c r="H8" s="11">
        <v>186</v>
      </c>
      <c r="I8" s="11">
        <v>164</v>
      </c>
      <c r="J8" s="11">
        <v>163</v>
      </c>
      <c r="K8" s="11">
        <v>185</v>
      </c>
      <c r="L8" s="11">
        <v>198</v>
      </c>
      <c r="M8" s="11">
        <v>204</v>
      </c>
      <c r="N8" s="11">
        <v>167</v>
      </c>
      <c r="O8" s="11">
        <v>189</v>
      </c>
      <c r="P8" s="11">
        <v>166</v>
      </c>
      <c r="Q8" s="11">
        <v>190</v>
      </c>
      <c r="R8" s="11">
        <v>206</v>
      </c>
      <c r="S8" s="11">
        <v>187</v>
      </c>
      <c r="T8" s="11">
        <v>193</v>
      </c>
      <c r="U8" s="11">
        <v>174</v>
      </c>
      <c r="V8" s="11">
        <v>204</v>
      </c>
      <c r="W8" s="11">
        <v>179</v>
      </c>
      <c r="X8" s="11">
        <v>163</v>
      </c>
      <c r="Y8" s="11">
        <v>159</v>
      </c>
      <c r="Z8" s="11">
        <v>187</v>
      </c>
      <c r="AA8" s="11">
        <v>168</v>
      </c>
      <c r="AB8" s="11">
        <v>178</v>
      </c>
      <c r="AC8" s="11">
        <v>159</v>
      </c>
      <c r="AD8" s="11">
        <v>149</v>
      </c>
      <c r="AE8" s="11">
        <v>169</v>
      </c>
      <c r="AF8" s="9">
        <f t="shared" si="7"/>
        <v>179.17241379310346</v>
      </c>
      <c r="AG8" s="34">
        <f t="shared" si="8"/>
        <v>7.079501328428367E-2</v>
      </c>
      <c r="AH8" s="10">
        <f t="shared" si="3"/>
        <v>179</v>
      </c>
      <c r="AI8" s="9">
        <f t="shared" si="4"/>
        <v>16.349025671093941</v>
      </c>
      <c r="AJ8" s="9">
        <f t="shared" si="5"/>
        <v>195.52143946419739</v>
      </c>
      <c r="AK8" s="15">
        <f t="shared" si="6"/>
        <v>195.34902567109395</v>
      </c>
    </row>
    <row r="9" spans="1:55" ht="12.75" customHeight="1" x14ac:dyDescent="0.3">
      <c r="A9" s="23">
        <f t="shared" si="9"/>
        <v>6</v>
      </c>
      <c r="B9" s="5" t="s">
        <v>8</v>
      </c>
      <c r="C9" s="11">
        <v>96</v>
      </c>
      <c r="D9" s="11">
        <v>108</v>
      </c>
      <c r="E9" s="11">
        <v>77</v>
      </c>
      <c r="F9" s="11">
        <v>85</v>
      </c>
      <c r="G9" s="11">
        <v>98</v>
      </c>
      <c r="H9" s="11">
        <v>92</v>
      </c>
      <c r="I9" s="11">
        <v>105</v>
      </c>
      <c r="J9" s="11">
        <v>94</v>
      </c>
      <c r="K9" s="11">
        <v>74</v>
      </c>
      <c r="L9" s="11">
        <v>99</v>
      </c>
      <c r="M9" s="11">
        <v>121</v>
      </c>
      <c r="N9" s="11">
        <v>101</v>
      </c>
      <c r="O9" s="11">
        <v>124</v>
      </c>
      <c r="P9" s="11">
        <v>116</v>
      </c>
      <c r="Q9" s="11">
        <v>126</v>
      </c>
      <c r="R9" s="11">
        <v>134</v>
      </c>
      <c r="S9" s="11">
        <v>126</v>
      </c>
      <c r="T9" s="11">
        <v>117</v>
      </c>
      <c r="U9" s="11">
        <v>122</v>
      </c>
      <c r="V9" s="11">
        <v>138</v>
      </c>
      <c r="W9" s="11">
        <v>142</v>
      </c>
      <c r="X9" s="11">
        <v>140</v>
      </c>
      <c r="Y9" s="11">
        <v>121</v>
      </c>
      <c r="Z9" s="11">
        <v>99</v>
      </c>
      <c r="AA9" s="11">
        <v>97</v>
      </c>
      <c r="AB9" s="11">
        <v>96</v>
      </c>
      <c r="AC9" s="11">
        <v>94</v>
      </c>
      <c r="AD9" s="11">
        <v>76</v>
      </c>
      <c r="AE9" s="11">
        <v>95</v>
      </c>
      <c r="AF9" s="9">
        <f t="shared" si="7"/>
        <v>107.34482758620689</v>
      </c>
      <c r="AG9" s="34">
        <f t="shared" si="8"/>
        <v>4.2414333401457865E-2</v>
      </c>
      <c r="AH9" s="10">
        <f t="shared" si="3"/>
        <v>101</v>
      </c>
      <c r="AI9" s="9">
        <f t="shared" si="4"/>
        <v>19.404115657084116</v>
      </c>
      <c r="AJ9" s="9">
        <f t="shared" si="5"/>
        <v>126.74894324329101</v>
      </c>
      <c r="AK9" s="15">
        <f t="shared" si="6"/>
        <v>120.40411565708412</v>
      </c>
    </row>
    <row r="10" spans="1:55" ht="12.75" customHeight="1" x14ac:dyDescent="0.3">
      <c r="A10" s="23">
        <f t="shared" si="9"/>
        <v>7</v>
      </c>
      <c r="B10" s="5" t="s">
        <v>51</v>
      </c>
      <c r="C10" s="11">
        <v>66</v>
      </c>
      <c r="D10" s="11">
        <v>104</v>
      </c>
      <c r="E10" s="11">
        <v>96</v>
      </c>
      <c r="F10" s="11">
        <v>119</v>
      </c>
      <c r="G10" s="11">
        <v>119</v>
      </c>
      <c r="H10" s="11">
        <v>89</v>
      </c>
      <c r="I10" s="11">
        <v>80</v>
      </c>
      <c r="J10" s="11">
        <v>110</v>
      </c>
      <c r="K10" s="11">
        <v>85</v>
      </c>
      <c r="L10" s="11">
        <v>115</v>
      </c>
      <c r="M10" s="11">
        <v>104</v>
      </c>
      <c r="N10" s="11">
        <v>86</v>
      </c>
      <c r="O10" s="11">
        <v>84</v>
      </c>
      <c r="P10" s="11">
        <v>67</v>
      </c>
      <c r="Q10" s="11">
        <v>94</v>
      </c>
      <c r="R10" s="11">
        <v>83</v>
      </c>
      <c r="S10" s="11">
        <v>86</v>
      </c>
      <c r="T10" s="11">
        <v>108</v>
      </c>
      <c r="U10" s="11">
        <v>99</v>
      </c>
      <c r="V10" s="11">
        <v>80</v>
      </c>
      <c r="W10" s="11">
        <v>84</v>
      </c>
      <c r="X10" s="11">
        <v>95</v>
      </c>
      <c r="Y10" s="11">
        <v>106</v>
      </c>
      <c r="Z10" s="11">
        <v>98</v>
      </c>
      <c r="AA10" s="11">
        <v>92</v>
      </c>
      <c r="AB10" s="11">
        <v>71</v>
      </c>
      <c r="AC10" s="11">
        <v>104</v>
      </c>
      <c r="AD10" s="11">
        <v>89</v>
      </c>
      <c r="AE10" s="11">
        <v>111</v>
      </c>
      <c r="AF10" s="9">
        <f t="shared" si="7"/>
        <v>93.931034482758619</v>
      </c>
      <c r="AG10" s="34">
        <f t="shared" si="8"/>
        <v>3.7114244839566726E-2</v>
      </c>
      <c r="AH10" s="10">
        <f t="shared" si="3"/>
        <v>94</v>
      </c>
      <c r="AI10" s="9">
        <f t="shared" si="4"/>
        <v>14.564955579557473</v>
      </c>
      <c r="AJ10" s="9">
        <f t="shared" si="5"/>
        <v>108.4959900623161</v>
      </c>
      <c r="AK10" s="15">
        <f t="shared" si="6"/>
        <v>108.56495557955748</v>
      </c>
    </row>
    <row r="11" spans="1:55" ht="12.75" customHeight="1" x14ac:dyDescent="0.3">
      <c r="A11" s="23">
        <f t="shared" si="9"/>
        <v>8</v>
      </c>
      <c r="B11" s="5" t="s">
        <v>13</v>
      </c>
      <c r="C11" s="11">
        <v>92</v>
      </c>
      <c r="D11" s="11">
        <v>104</v>
      </c>
      <c r="E11" s="11">
        <v>86</v>
      </c>
      <c r="F11" s="11">
        <v>62</v>
      </c>
      <c r="G11" s="11">
        <v>82</v>
      </c>
      <c r="H11" s="11">
        <v>84</v>
      </c>
      <c r="I11" s="11">
        <v>79</v>
      </c>
      <c r="J11" s="11">
        <v>95</v>
      </c>
      <c r="K11" s="11">
        <v>92</v>
      </c>
      <c r="L11" s="11">
        <v>102</v>
      </c>
      <c r="M11" s="11">
        <v>100</v>
      </c>
      <c r="N11" s="11">
        <v>101</v>
      </c>
      <c r="O11" s="11">
        <v>81</v>
      </c>
      <c r="P11" s="11">
        <v>88</v>
      </c>
      <c r="Q11" s="11">
        <v>81</v>
      </c>
      <c r="R11" s="11">
        <v>86</v>
      </c>
      <c r="S11" s="11">
        <v>94</v>
      </c>
      <c r="T11" s="11">
        <v>104</v>
      </c>
      <c r="U11" s="11">
        <v>105</v>
      </c>
      <c r="V11" s="11">
        <v>92</v>
      </c>
      <c r="W11" s="11">
        <v>66</v>
      </c>
      <c r="X11" s="11">
        <v>104</v>
      </c>
      <c r="Y11" s="11">
        <v>88</v>
      </c>
      <c r="Z11" s="11">
        <v>84</v>
      </c>
      <c r="AA11" s="11">
        <v>98</v>
      </c>
      <c r="AB11" s="11">
        <v>82</v>
      </c>
      <c r="AC11" s="11">
        <v>83</v>
      </c>
      <c r="AD11" s="11">
        <v>78</v>
      </c>
      <c r="AE11" s="11">
        <v>100</v>
      </c>
      <c r="AF11" s="9">
        <f t="shared" si="7"/>
        <v>89.41379310344827</v>
      </c>
      <c r="AG11" s="34">
        <f t="shared" si="8"/>
        <v>3.5329382110497985E-2</v>
      </c>
      <c r="AH11" s="10">
        <f t="shared" si="3"/>
        <v>88</v>
      </c>
      <c r="AI11" s="9">
        <f t="shared" si="4"/>
        <v>11.117930310279698</v>
      </c>
      <c r="AJ11" s="9">
        <f t="shared" si="5"/>
        <v>100.53172341372797</v>
      </c>
      <c r="AK11" s="15">
        <f t="shared" si="6"/>
        <v>99.117930310279704</v>
      </c>
    </row>
    <row r="12" spans="1:55" ht="12.75" customHeight="1" x14ac:dyDescent="0.3">
      <c r="A12" s="23">
        <f t="shared" si="9"/>
        <v>9</v>
      </c>
      <c r="B12" s="5" t="s">
        <v>7</v>
      </c>
      <c r="C12" s="11">
        <v>73</v>
      </c>
      <c r="D12" s="11">
        <v>102</v>
      </c>
      <c r="E12" s="11">
        <v>66</v>
      </c>
      <c r="F12" s="11">
        <v>79</v>
      </c>
      <c r="G12" s="11">
        <v>88</v>
      </c>
      <c r="H12" s="11">
        <v>85</v>
      </c>
      <c r="I12" s="11">
        <v>83</v>
      </c>
      <c r="J12" s="11">
        <v>95</v>
      </c>
      <c r="K12" s="11">
        <v>104</v>
      </c>
      <c r="L12" s="11">
        <v>93</v>
      </c>
      <c r="M12" s="11">
        <v>100</v>
      </c>
      <c r="N12" s="11">
        <v>101</v>
      </c>
      <c r="O12" s="11">
        <v>99</v>
      </c>
      <c r="P12" s="11">
        <v>79</v>
      </c>
      <c r="Q12" s="11">
        <v>75</v>
      </c>
      <c r="R12" s="11">
        <v>99</v>
      </c>
      <c r="S12" s="11">
        <v>86</v>
      </c>
      <c r="T12" s="11">
        <v>87</v>
      </c>
      <c r="U12" s="11">
        <v>88</v>
      </c>
      <c r="V12" s="11">
        <v>82</v>
      </c>
      <c r="W12" s="11">
        <v>74</v>
      </c>
      <c r="X12" s="11">
        <v>90</v>
      </c>
      <c r="Y12" s="11">
        <v>75</v>
      </c>
      <c r="Z12" s="11">
        <v>98</v>
      </c>
      <c r="AA12" s="11">
        <v>69</v>
      </c>
      <c r="AB12" s="11">
        <v>79</v>
      </c>
      <c r="AC12" s="11">
        <v>76</v>
      </c>
      <c r="AD12" s="11">
        <v>69</v>
      </c>
      <c r="AE12" s="11">
        <v>64</v>
      </c>
      <c r="AF12" s="9">
        <f t="shared" si="7"/>
        <v>84.758620689655174</v>
      </c>
      <c r="AG12" s="34">
        <f t="shared" si="8"/>
        <v>3.3490019756114181E-2</v>
      </c>
      <c r="AH12" s="10">
        <f t="shared" si="3"/>
        <v>85</v>
      </c>
      <c r="AI12" s="9">
        <f t="shared" si="4"/>
        <v>11.776657215543555</v>
      </c>
      <c r="AJ12" s="9">
        <f t="shared" si="5"/>
        <v>96.535277905198726</v>
      </c>
      <c r="AK12" s="15">
        <f t="shared" si="6"/>
        <v>96.776657215543551</v>
      </c>
    </row>
    <row r="13" spans="1:55" ht="12.75" customHeight="1" x14ac:dyDescent="0.3">
      <c r="A13" s="23">
        <f t="shared" si="9"/>
        <v>10</v>
      </c>
      <c r="B13" s="5" t="s">
        <v>12</v>
      </c>
      <c r="C13" s="11">
        <v>73</v>
      </c>
      <c r="D13" s="11">
        <v>75</v>
      </c>
      <c r="E13" s="11">
        <v>85</v>
      </c>
      <c r="F13" s="11">
        <v>89</v>
      </c>
      <c r="G13" s="11">
        <v>87</v>
      </c>
      <c r="H13" s="11">
        <v>71</v>
      </c>
      <c r="I13" s="11">
        <v>84</v>
      </c>
      <c r="J13" s="11">
        <v>90</v>
      </c>
      <c r="K13" s="11">
        <v>79</v>
      </c>
      <c r="L13" s="11">
        <v>61</v>
      </c>
      <c r="M13" s="11">
        <v>79</v>
      </c>
      <c r="N13" s="11">
        <v>88</v>
      </c>
      <c r="O13" s="11">
        <v>56</v>
      </c>
      <c r="P13" s="11">
        <v>64</v>
      </c>
      <c r="Q13" s="11">
        <v>101</v>
      </c>
      <c r="R13" s="11">
        <v>69</v>
      </c>
      <c r="S13" s="11">
        <v>85</v>
      </c>
      <c r="T13" s="11">
        <v>85</v>
      </c>
      <c r="U13" s="11">
        <v>76</v>
      </c>
      <c r="V13" s="11">
        <v>74</v>
      </c>
      <c r="W13" s="11">
        <v>65</v>
      </c>
      <c r="X13" s="11">
        <v>78</v>
      </c>
      <c r="Y13" s="11">
        <v>63</v>
      </c>
      <c r="Z13" s="11">
        <v>80</v>
      </c>
      <c r="AA13" s="11">
        <v>71</v>
      </c>
      <c r="AB13" s="11">
        <v>69</v>
      </c>
      <c r="AC13" s="11">
        <v>57</v>
      </c>
      <c r="AD13" s="11">
        <v>56</v>
      </c>
      <c r="AE13" s="11">
        <v>59</v>
      </c>
      <c r="AF13" s="9">
        <f t="shared" si="7"/>
        <v>74.793103448275858</v>
      </c>
      <c r="AG13" s="34">
        <f t="shared" si="8"/>
        <v>2.9552421827099936E-2</v>
      </c>
      <c r="AH13" s="10">
        <f t="shared" si="3"/>
        <v>75</v>
      </c>
      <c r="AI13" s="9">
        <f t="shared" si="4"/>
        <v>11.693646963644179</v>
      </c>
      <c r="AJ13" s="9">
        <f t="shared" si="5"/>
        <v>86.486750411920042</v>
      </c>
      <c r="AK13" s="15">
        <f t="shared" si="6"/>
        <v>86.693646963644184</v>
      </c>
    </row>
    <row r="14" spans="1:55" ht="12.75" customHeight="1" x14ac:dyDescent="0.3">
      <c r="A14" s="23">
        <f t="shared" si="9"/>
        <v>11</v>
      </c>
      <c r="B14" s="5" t="s">
        <v>3</v>
      </c>
      <c r="C14" s="11">
        <v>69</v>
      </c>
      <c r="D14" s="11">
        <v>68</v>
      </c>
      <c r="E14" s="11">
        <v>68</v>
      </c>
      <c r="F14" s="11">
        <v>92</v>
      </c>
      <c r="G14" s="11">
        <v>96</v>
      </c>
      <c r="H14" s="11">
        <v>82</v>
      </c>
      <c r="I14" s="11">
        <v>67</v>
      </c>
      <c r="J14" s="11">
        <v>82</v>
      </c>
      <c r="K14" s="11">
        <v>70</v>
      </c>
      <c r="L14" s="11">
        <v>70</v>
      </c>
      <c r="M14" s="11">
        <v>80</v>
      </c>
      <c r="N14" s="11">
        <v>70</v>
      </c>
      <c r="O14" s="11">
        <v>61</v>
      </c>
      <c r="P14" s="11">
        <v>67</v>
      </c>
      <c r="Q14" s="11">
        <v>75</v>
      </c>
      <c r="R14" s="11">
        <v>80</v>
      </c>
      <c r="S14" s="11">
        <v>65</v>
      </c>
      <c r="T14" s="11">
        <v>63</v>
      </c>
      <c r="U14" s="11">
        <v>72</v>
      </c>
      <c r="V14" s="11">
        <v>72</v>
      </c>
      <c r="W14" s="11">
        <v>95</v>
      </c>
      <c r="X14" s="11">
        <v>81</v>
      </c>
      <c r="Y14" s="11">
        <v>76</v>
      </c>
      <c r="Z14" s="11">
        <v>75</v>
      </c>
      <c r="AA14" s="11">
        <v>73</v>
      </c>
      <c r="AB14" s="11">
        <v>63</v>
      </c>
      <c r="AC14" s="11">
        <v>54</v>
      </c>
      <c r="AD14" s="11">
        <v>39</v>
      </c>
      <c r="AE14" s="11">
        <v>71</v>
      </c>
      <c r="AF14" s="9">
        <f t="shared" si="7"/>
        <v>72.275862068965523</v>
      </c>
      <c r="AG14" s="34">
        <f t="shared" si="8"/>
        <v>2.8557803665099805E-2</v>
      </c>
      <c r="AH14" s="10">
        <f t="shared" si="3"/>
        <v>71</v>
      </c>
      <c r="AI14" s="9">
        <f t="shared" si="4"/>
        <v>11.643197130035526</v>
      </c>
      <c r="AJ14" s="9">
        <f t="shared" si="5"/>
        <v>83.919059199001055</v>
      </c>
      <c r="AK14" s="15">
        <f t="shared" si="6"/>
        <v>82.643197130035531</v>
      </c>
    </row>
    <row r="15" spans="1:55" ht="12.75" customHeight="1" x14ac:dyDescent="0.3">
      <c r="A15" s="23">
        <f t="shared" si="9"/>
        <v>12</v>
      </c>
      <c r="B15" s="5" t="s">
        <v>6</v>
      </c>
      <c r="C15" s="11">
        <v>62</v>
      </c>
      <c r="D15" s="11">
        <v>69</v>
      </c>
      <c r="E15" s="11">
        <v>69</v>
      </c>
      <c r="F15" s="11">
        <v>46</v>
      </c>
      <c r="G15" s="11">
        <v>56</v>
      </c>
      <c r="H15" s="11">
        <v>80</v>
      </c>
      <c r="I15" s="11">
        <v>63</v>
      </c>
      <c r="J15" s="11">
        <v>62</v>
      </c>
      <c r="K15" s="11">
        <v>45</v>
      </c>
      <c r="L15" s="11">
        <v>74</v>
      </c>
      <c r="M15" s="11">
        <v>47</v>
      </c>
      <c r="N15" s="11">
        <v>68</v>
      </c>
      <c r="O15" s="11">
        <v>59</v>
      </c>
      <c r="P15" s="11">
        <v>68</v>
      </c>
      <c r="Q15" s="11">
        <v>47</v>
      </c>
      <c r="R15" s="11">
        <v>57</v>
      </c>
      <c r="S15" s="11">
        <v>67</v>
      </c>
      <c r="T15" s="11">
        <v>76</v>
      </c>
      <c r="U15" s="11">
        <v>76</v>
      </c>
      <c r="V15" s="11">
        <v>70</v>
      </c>
      <c r="W15" s="11">
        <v>65</v>
      </c>
      <c r="X15" s="11">
        <v>67</v>
      </c>
      <c r="Y15" s="11">
        <v>54</v>
      </c>
      <c r="Z15" s="11">
        <v>68</v>
      </c>
      <c r="AA15" s="11">
        <v>65</v>
      </c>
      <c r="AB15" s="11">
        <v>80</v>
      </c>
      <c r="AC15" s="11">
        <v>79</v>
      </c>
      <c r="AD15" s="11">
        <v>63</v>
      </c>
      <c r="AE15" s="11">
        <v>52</v>
      </c>
      <c r="AF15" s="9">
        <f t="shared" si="7"/>
        <v>63.931034482758619</v>
      </c>
      <c r="AG15" s="34">
        <f t="shared" si="8"/>
        <v>2.5260576333537708E-2</v>
      </c>
      <c r="AH15" s="10">
        <f t="shared" si="3"/>
        <v>65</v>
      </c>
      <c r="AI15" s="9">
        <f t="shared" si="4"/>
        <v>10.236248735613064</v>
      </c>
      <c r="AJ15" s="9">
        <f t="shared" si="5"/>
        <v>74.167283218371679</v>
      </c>
      <c r="AK15" s="15">
        <f t="shared" si="6"/>
        <v>75.23624873561306</v>
      </c>
    </row>
    <row r="16" spans="1:55" ht="12.75" customHeight="1" x14ac:dyDescent="0.3">
      <c r="A16" s="23">
        <f t="shared" si="9"/>
        <v>13</v>
      </c>
      <c r="B16" s="5" t="s">
        <v>21</v>
      </c>
      <c r="C16" s="11">
        <v>80</v>
      </c>
      <c r="D16" s="11">
        <v>55</v>
      </c>
      <c r="E16" s="11">
        <v>64</v>
      </c>
      <c r="F16" s="11">
        <v>47</v>
      </c>
      <c r="G16" s="11">
        <v>55</v>
      </c>
      <c r="H16" s="11">
        <v>65</v>
      </c>
      <c r="I16" s="11">
        <v>58</v>
      </c>
      <c r="J16" s="11">
        <v>75</v>
      </c>
      <c r="K16" s="11">
        <v>75</v>
      </c>
      <c r="L16" s="11">
        <v>61</v>
      </c>
      <c r="M16" s="11">
        <v>68</v>
      </c>
      <c r="N16" s="11">
        <v>59</v>
      </c>
      <c r="O16" s="11">
        <v>68</v>
      </c>
      <c r="P16" s="11">
        <v>61</v>
      </c>
      <c r="Q16" s="11">
        <v>69</v>
      </c>
      <c r="R16" s="11">
        <v>69</v>
      </c>
      <c r="S16" s="11">
        <v>53</v>
      </c>
      <c r="T16" s="11">
        <v>90</v>
      </c>
      <c r="U16" s="11">
        <v>63</v>
      </c>
      <c r="V16" s="11">
        <v>72</v>
      </c>
      <c r="W16" s="11">
        <v>45</v>
      </c>
      <c r="X16" s="11">
        <v>72</v>
      </c>
      <c r="Y16" s="11">
        <v>63</v>
      </c>
      <c r="Z16" s="11">
        <v>70</v>
      </c>
      <c r="AA16" s="11">
        <v>63</v>
      </c>
      <c r="AB16" s="11">
        <v>52</v>
      </c>
      <c r="AC16" s="11">
        <v>60</v>
      </c>
      <c r="AD16" s="11">
        <v>59</v>
      </c>
      <c r="AE16" s="11">
        <v>46</v>
      </c>
      <c r="AF16" s="9">
        <f t="shared" si="7"/>
        <v>63.344827586206897</v>
      </c>
      <c r="AG16" s="34">
        <f t="shared" si="8"/>
        <v>2.5028952925948634E-2</v>
      </c>
      <c r="AH16" s="10">
        <f t="shared" si="3"/>
        <v>63</v>
      </c>
      <c r="AI16" s="9">
        <f t="shared" si="4"/>
        <v>10.233962582879768</v>
      </c>
      <c r="AJ16" s="9">
        <f t="shared" si="5"/>
        <v>73.578790169086659</v>
      </c>
      <c r="AK16" s="15">
        <f t="shared" si="6"/>
        <v>73.233962582879769</v>
      </c>
    </row>
    <row r="17" spans="1:37" ht="12.75" customHeight="1" x14ac:dyDescent="0.3">
      <c r="A17" s="23">
        <f t="shared" si="9"/>
        <v>14</v>
      </c>
      <c r="B17" s="5" t="s">
        <v>15</v>
      </c>
      <c r="C17" s="11">
        <v>48</v>
      </c>
      <c r="D17" s="11">
        <v>55</v>
      </c>
      <c r="E17" s="11">
        <v>44</v>
      </c>
      <c r="F17" s="11">
        <v>40</v>
      </c>
      <c r="G17" s="11">
        <v>37</v>
      </c>
      <c r="H17" s="11">
        <v>71</v>
      </c>
      <c r="I17" s="11">
        <v>70</v>
      </c>
      <c r="J17" s="11">
        <v>51</v>
      </c>
      <c r="K17" s="11">
        <v>67</v>
      </c>
      <c r="L17" s="11">
        <v>52</v>
      </c>
      <c r="M17" s="11">
        <v>52</v>
      </c>
      <c r="N17" s="11">
        <v>35</v>
      </c>
      <c r="O17" s="11">
        <v>56</v>
      </c>
      <c r="P17" s="11">
        <v>33</v>
      </c>
      <c r="Q17" s="11">
        <v>45</v>
      </c>
      <c r="R17" s="11">
        <v>55</v>
      </c>
      <c r="S17" s="11">
        <v>39</v>
      </c>
      <c r="T17" s="11">
        <v>52</v>
      </c>
      <c r="U17" s="11">
        <v>61</v>
      </c>
      <c r="V17" s="11">
        <v>38</v>
      </c>
      <c r="W17" s="11">
        <v>52</v>
      </c>
      <c r="X17" s="11">
        <v>54</v>
      </c>
      <c r="Y17" s="11">
        <v>41</v>
      </c>
      <c r="Z17" s="11">
        <v>54</v>
      </c>
      <c r="AA17" s="11">
        <v>53</v>
      </c>
      <c r="AB17" s="11">
        <v>68</v>
      </c>
      <c r="AC17" s="11">
        <v>55</v>
      </c>
      <c r="AD17" s="11">
        <v>58</v>
      </c>
      <c r="AE17" s="11">
        <v>52</v>
      </c>
      <c r="AF17" s="9">
        <f t="shared" si="7"/>
        <v>51.310344827586206</v>
      </c>
      <c r="AG17" s="34">
        <f t="shared" si="8"/>
        <v>2.0273860617208258E-2</v>
      </c>
      <c r="AH17" s="10">
        <f t="shared" si="3"/>
        <v>52</v>
      </c>
      <c r="AI17" s="9">
        <f t="shared" si="4"/>
        <v>10.275155363009853</v>
      </c>
      <c r="AJ17" s="9">
        <f t="shared" si="5"/>
        <v>61.585500190596058</v>
      </c>
      <c r="AK17" s="15">
        <f t="shared" si="6"/>
        <v>62.275155363009851</v>
      </c>
    </row>
    <row r="18" spans="1:37" ht="12.75" customHeight="1" x14ac:dyDescent="0.3">
      <c r="A18" s="23">
        <f t="shared" si="9"/>
        <v>15</v>
      </c>
      <c r="B18" s="5" t="s">
        <v>14</v>
      </c>
      <c r="C18" s="11">
        <v>58</v>
      </c>
      <c r="D18" s="11">
        <v>47</v>
      </c>
      <c r="E18" s="11">
        <v>30</v>
      </c>
      <c r="F18" s="11">
        <v>59</v>
      </c>
      <c r="G18" s="11">
        <v>51</v>
      </c>
      <c r="H18" s="11">
        <v>48</v>
      </c>
      <c r="I18" s="11">
        <v>44</v>
      </c>
      <c r="J18" s="11">
        <v>39</v>
      </c>
      <c r="K18" s="11">
        <v>58</v>
      </c>
      <c r="L18" s="11">
        <v>46</v>
      </c>
      <c r="M18" s="11">
        <v>64</v>
      </c>
      <c r="N18" s="11">
        <v>50</v>
      </c>
      <c r="O18" s="11">
        <v>50</v>
      </c>
      <c r="P18" s="11">
        <v>53</v>
      </c>
      <c r="Q18" s="11">
        <v>64</v>
      </c>
      <c r="R18" s="11">
        <v>69</v>
      </c>
      <c r="S18" s="11">
        <v>51</v>
      </c>
      <c r="T18" s="11">
        <v>48</v>
      </c>
      <c r="U18" s="11">
        <v>57</v>
      </c>
      <c r="V18" s="11">
        <v>46</v>
      </c>
      <c r="W18" s="11">
        <v>42</v>
      </c>
      <c r="X18" s="11">
        <v>67</v>
      </c>
      <c r="Y18" s="11">
        <v>34</v>
      </c>
      <c r="Z18" s="11">
        <v>63</v>
      </c>
      <c r="AA18" s="11">
        <v>61</v>
      </c>
      <c r="AB18" s="11">
        <v>31</v>
      </c>
      <c r="AC18" s="11">
        <v>46</v>
      </c>
      <c r="AD18" s="11">
        <v>54</v>
      </c>
      <c r="AE18" s="11">
        <v>43</v>
      </c>
      <c r="AF18" s="9">
        <f t="shared" si="7"/>
        <v>50.793103448275865</v>
      </c>
      <c r="AG18" s="34">
        <f t="shared" si="8"/>
        <v>2.0069487022276723E-2</v>
      </c>
      <c r="AH18" s="10">
        <f t="shared" si="3"/>
        <v>50</v>
      </c>
      <c r="AI18" s="9">
        <f t="shared" si="4"/>
        <v>10.265682464074265</v>
      </c>
      <c r="AJ18" s="9">
        <f t="shared" si="5"/>
        <v>61.058785912350132</v>
      </c>
      <c r="AK18" s="15">
        <f t="shared" si="6"/>
        <v>60.265682464074267</v>
      </c>
    </row>
    <row r="19" spans="1:37" ht="12.75" customHeight="1" x14ac:dyDescent="0.3">
      <c r="A19" s="23">
        <f t="shared" si="9"/>
        <v>16</v>
      </c>
      <c r="B19" s="5" t="s">
        <v>60</v>
      </c>
      <c r="C19" s="11">
        <v>42</v>
      </c>
      <c r="D19" s="11">
        <v>62</v>
      </c>
      <c r="E19" s="11">
        <v>48</v>
      </c>
      <c r="F19" s="11">
        <v>33</v>
      </c>
      <c r="G19" s="11">
        <v>43</v>
      </c>
      <c r="H19" s="11">
        <v>47</v>
      </c>
      <c r="I19" s="11">
        <v>31</v>
      </c>
      <c r="J19" s="11">
        <v>46</v>
      </c>
      <c r="K19" s="11">
        <v>41</v>
      </c>
      <c r="L19" s="11">
        <v>37</v>
      </c>
      <c r="M19" s="11">
        <v>33</v>
      </c>
      <c r="N19" s="11">
        <v>37</v>
      </c>
      <c r="O19" s="11">
        <v>42</v>
      </c>
      <c r="P19" s="11">
        <v>33</v>
      </c>
      <c r="Q19" s="11">
        <v>56</v>
      </c>
      <c r="R19" s="11">
        <v>46</v>
      </c>
      <c r="S19" s="11">
        <v>60</v>
      </c>
      <c r="T19" s="11">
        <v>41</v>
      </c>
      <c r="U19" s="11">
        <v>39</v>
      </c>
      <c r="V19" s="11">
        <v>49</v>
      </c>
      <c r="W19" s="11">
        <v>32</v>
      </c>
      <c r="X19" s="11">
        <v>48</v>
      </c>
      <c r="Y19" s="11">
        <v>44</v>
      </c>
      <c r="Z19" s="11">
        <v>54</v>
      </c>
      <c r="AA19" s="11">
        <v>32</v>
      </c>
      <c r="AB19" s="11">
        <v>30</v>
      </c>
      <c r="AC19" s="11">
        <v>29</v>
      </c>
      <c r="AD19" s="11">
        <v>30</v>
      </c>
      <c r="AE19" s="11">
        <v>58</v>
      </c>
      <c r="AF19" s="9">
        <f t="shared" si="7"/>
        <v>42.172413793103445</v>
      </c>
      <c r="AG19" s="34">
        <f t="shared" si="8"/>
        <v>1.6663260440084475E-2</v>
      </c>
      <c r="AH19" s="10">
        <f t="shared" si="3"/>
        <v>42</v>
      </c>
      <c r="AI19" s="9">
        <f t="shared" si="4"/>
        <v>9.6068017775994932</v>
      </c>
      <c r="AJ19" s="9">
        <f t="shared" si="5"/>
        <v>51.779215570702938</v>
      </c>
      <c r="AK19" s="15">
        <f t="shared" si="6"/>
        <v>51.606801777599493</v>
      </c>
    </row>
    <row r="20" spans="1:37" ht="12.75" customHeight="1" x14ac:dyDescent="0.3">
      <c r="A20" s="23">
        <f t="shared" si="9"/>
        <v>17</v>
      </c>
      <c r="B20" s="5" t="s">
        <v>16</v>
      </c>
      <c r="C20" s="11">
        <v>37</v>
      </c>
      <c r="D20" s="11">
        <v>43</v>
      </c>
      <c r="E20" s="11">
        <v>22</v>
      </c>
      <c r="F20" s="11">
        <v>32</v>
      </c>
      <c r="G20" s="11">
        <v>35</v>
      </c>
      <c r="H20" s="11">
        <v>41</v>
      </c>
      <c r="I20" s="11">
        <v>30</v>
      </c>
      <c r="J20" s="11">
        <v>39</v>
      </c>
      <c r="K20" s="11">
        <v>55</v>
      </c>
      <c r="L20" s="11">
        <v>49</v>
      </c>
      <c r="M20" s="11">
        <v>61</v>
      </c>
      <c r="N20" s="11">
        <v>45</v>
      </c>
      <c r="O20" s="11">
        <v>36</v>
      </c>
      <c r="P20" s="11">
        <v>33</v>
      </c>
      <c r="Q20" s="11">
        <v>59</v>
      </c>
      <c r="R20" s="11">
        <v>52</v>
      </c>
      <c r="S20" s="11">
        <v>32</v>
      </c>
      <c r="T20" s="11">
        <v>49</v>
      </c>
      <c r="U20" s="11">
        <v>40</v>
      </c>
      <c r="V20" s="11">
        <v>33</v>
      </c>
      <c r="W20" s="11">
        <v>44</v>
      </c>
      <c r="X20" s="11">
        <v>52</v>
      </c>
      <c r="Y20" s="11">
        <v>42</v>
      </c>
      <c r="Z20" s="11">
        <v>43</v>
      </c>
      <c r="AA20" s="11">
        <v>40</v>
      </c>
      <c r="AB20" s="11">
        <v>47</v>
      </c>
      <c r="AC20" s="11">
        <v>23</v>
      </c>
      <c r="AD20" s="11">
        <v>41</v>
      </c>
      <c r="AE20" s="11">
        <v>58</v>
      </c>
      <c r="AF20" s="9">
        <f t="shared" si="7"/>
        <v>41.827586206896555</v>
      </c>
      <c r="AG20" s="34">
        <f t="shared" si="8"/>
        <v>1.6527011376796786E-2</v>
      </c>
      <c r="AH20" s="10">
        <f t="shared" si="3"/>
        <v>41</v>
      </c>
      <c r="AI20" s="9">
        <f t="shared" si="4"/>
        <v>10.014521476041118</v>
      </c>
      <c r="AJ20" s="9">
        <f t="shared" si="5"/>
        <v>51.842107682937673</v>
      </c>
      <c r="AK20" s="15">
        <f t="shared" si="6"/>
        <v>51.014521476041118</v>
      </c>
    </row>
    <row r="21" spans="1:37" ht="12.75" customHeight="1" x14ac:dyDescent="0.3">
      <c r="A21" s="23">
        <f t="shared" si="9"/>
        <v>18</v>
      </c>
      <c r="B21" s="5" t="s">
        <v>10</v>
      </c>
      <c r="C21" s="11">
        <v>41</v>
      </c>
      <c r="D21" s="11">
        <v>51</v>
      </c>
      <c r="E21" s="11">
        <v>42</v>
      </c>
      <c r="F21" s="11">
        <v>19</v>
      </c>
      <c r="G21" s="11">
        <v>32</v>
      </c>
      <c r="H21" s="11">
        <v>23</v>
      </c>
      <c r="I21" s="11">
        <v>35</v>
      </c>
      <c r="J21" s="11">
        <v>33</v>
      </c>
      <c r="K21" s="11">
        <v>40</v>
      </c>
      <c r="L21" s="11">
        <v>46</v>
      </c>
      <c r="M21" s="11">
        <v>26</v>
      </c>
      <c r="N21" s="11">
        <v>31</v>
      </c>
      <c r="O21" s="11">
        <v>24</v>
      </c>
      <c r="P21" s="11">
        <v>27</v>
      </c>
      <c r="Q21" s="11">
        <v>40</v>
      </c>
      <c r="R21" s="11">
        <v>37</v>
      </c>
      <c r="S21" s="11">
        <v>26</v>
      </c>
      <c r="T21" s="11">
        <v>48</v>
      </c>
      <c r="U21" s="11">
        <v>35</v>
      </c>
      <c r="V21" s="11">
        <v>26</v>
      </c>
      <c r="W21" s="11">
        <v>25</v>
      </c>
      <c r="X21" s="11">
        <v>35</v>
      </c>
      <c r="Y21" s="11">
        <v>41</v>
      </c>
      <c r="Z21" s="11">
        <v>32</v>
      </c>
      <c r="AA21" s="11">
        <v>30</v>
      </c>
      <c r="AB21" s="11">
        <v>34</v>
      </c>
      <c r="AC21" s="11">
        <v>37</v>
      </c>
      <c r="AD21" s="11">
        <v>23</v>
      </c>
      <c r="AE21" s="11">
        <v>31</v>
      </c>
      <c r="AF21" s="9">
        <f t="shared" si="7"/>
        <v>33.448275862068968</v>
      </c>
      <c r="AG21" s="34">
        <f t="shared" si="8"/>
        <v>1.3216159138905921E-2</v>
      </c>
      <c r="AH21" s="10">
        <f t="shared" si="3"/>
        <v>33</v>
      </c>
      <c r="AI21" s="9">
        <f t="shared" si="4"/>
        <v>8.0337956111157265</v>
      </c>
      <c r="AJ21" s="9">
        <f t="shared" si="5"/>
        <v>41.482071473184696</v>
      </c>
      <c r="AK21" s="15">
        <f t="shared" si="6"/>
        <v>41.033795611115728</v>
      </c>
    </row>
    <row r="22" spans="1:37" ht="12.75" customHeight="1" x14ac:dyDescent="0.3">
      <c r="A22" s="23">
        <f t="shared" si="9"/>
        <v>19</v>
      </c>
      <c r="B22" s="5" t="s">
        <v>58</v>
      </c>
      <c r="C22" s="11">
        <v>23</v>
      </c>
      <c r="D22" s="11">
        <v>20</v>
      </c>
      <c r="E22" s="11">
        <v>26</v>
      </c>
      <c r="F22" s="11">
        <v>40</v>
      </c>
      <c r="G22" s="11">
        <v>32</v>
      </c>
      <c r="H22" s="11">
        <v>15</v>
      </c>
      <c r="I22" s="11">
        <v>29</v>
      </c>
      <c r="J22" s="11">
        <v>21</v>
      </c>
      <c r="K22" s="11">
        <v>24</v>
      </c>
      <c r="L22" s="11">
        <v>25</v>
      </c>
      <c r="M22" s="11">
        <v>26</v>
      </c>
      <c r="N22" s="11">
        <v>26</v>
      </c>
      <c r="O22" s="11">
        <v>24</v>
      </c>
      <c r="P22" s="11">
        <v>23</v>
      </c>
      <c r="Q22" s="11">
        <v>25</v>
      </c>
      <c r="R22" s="11">
        <v>17</v>
      </c>
      <c r="S22" s="11">
        <v>22</v>
      </c>
      <c r="T22" s="11">
        <v>24</v>
      </c>
      <c r="U22" s="11">
        <v>37</v>
      </c>
      <c r="V22" s="11">
        <v>43</v>
      </c>
      <c r="W22" s="11">
        <v>30</v>
      </c>
      <c r="X22" s="11">
        <v>39</v>
      </c>
      <c r="Y22" s="11">
        <v>27</v>
      </c>
      <c r="Z22" s="11">
        <v>28</v>
      </c>
      <c r="AA22" s="11">
        <v>31</v>
      </c>
      <c r="AB22" s="11">
        <v>32</v>
      </c>
      <c r="AC22" s="11">
        <v>27</v>
      </c>
      <c r="AD22" s="11">
        <v>23</v>
      </c>
      <c r="AE22" s="11">
        <v>28</v>
      </c>
      <c r="AF22" s="9">
        <f t="shared" si="7"/>
        <v>27.137931034482758</v>
      </c>
      <c r="AG22" s="34">
        <f t="shared" si="8"/>
        <v>1.0722801280741195E-2</v>
      </c>
      <c r="AH22" s="10">
        <f t="shared" si="3"/>
        <v>26</v>
      </c>
      <c r="AI22" s="9">
        <f t="shared" si="4"/>
        <v>6.517690968932361</v>
      </c>
      <c r="AJ22" s="9">
        <f t="shared" si="5"/>
        <v>33.655622003415118</v>
      </c>
      <c r="AK22" s="15">
        <f t="shared" si="6"/>
        <v>32.517690968932364</v>
      </c>
    </row>
    <row r="23" spans="1:37" ht="12.75" customHeight="1" x14ac:dyDescent="0.3">
      <c r="A23" s="23">
        <f t="shared" si="9"/>
        <v>20</v>
      </c>
      <c r="B23" s="5" t="s">
        <v>11</v>
      </c>
      <c r="C23" s="11">
        <v>18</v>
      </c>
      <c r="D23" s="11">
        <v>29</v>
      </c>
      <c r="E23" s="11">
        <v>27</v>
      </c>
      <c r="F23" s="11">
        <v>42</v>
      </c>
      <c r="G23" s="11">
        <v>23</v>
      </c>
      <c r="H23" s="11">
        <v>35</v>
      </c>
      <c r="I23" s="11">
        <v>30</v>
      </c>
      <c r="J23" s="11">
        <v>34</v>
      </c>
      <c r="K23" s="11">
        <v>23</v>
      </c>
      <c r="L23" s="11">
        <v>26</v>
      </c>
      <c r="M23" s="11">
        <v>25</v>
      </c>
      <c r="N23" s="11">
        <v>28</v>
      </c>
      <c r="O23" s="11">
        <v>26</v>
      </c>
      <c r="P23" s="11">
        <v>21</v>
      </c>
      <c r="Q23" s="11">
        <v>16</v>
      </c>
      <c r="R23" s="11">
        <v>21</v>
      </c>
      <c r="S23" s="11">
        <v>24</v>
      </c>
      <c r="T23" s="11">
        <v>32</v>
      </c>
      <c r="U23" s="11">
        <v>25</v>
      </c>
      <c r="V23" s="11">
        <v>29</v>
      </c>
      <c r="W23" s="11">
        <v>22</v>
      </c>
      <c r="X23" s="11">
        <v>36</v>
      </c>
      <c r="Y23" s="11">
        <v>20</v>
      </c>
      <c r="Z23" s="11">
        <v>31</v>
      </c>
      <c r="AA23" s="11">
        <v>30</v>
      </c>
      <c r="AB23" s="11">
        <v>24</v>
      </c>
      <c r="AC23" s="11">
        <v>34</v>
      </c>
      <c r="AD23" s="11">
        <v>22</v>
      </c>
      <c r="AE23" s="11">
        <v>19</v>
      </c>
      <c r="AF23" s="9">
        <f t="shared" si="7"/>
        <v>26.620689655172413</v>
      </c>
      <c r="AG23" s="34">
        <f t="shared" si="8"/>
        <v>1.0518427685809659E-2</v>
      </c>
      <c r="AH23" s="10">
        <f t="shared" si="3"/>
        <v>26</v>
      </c>
      <c r="AI23" s="9">
        <f t="shared" si="4"/>
        <v>6.0616699320015739</v>
      </c>
      <c r="AJ23" s="9">
        <f t="shared" si="5"/>
        <v>32.682359587173984</v>
      </c>
      <c r="AK23" s="15">
        <f t="shared" si="6"/>
        <v>32.061669932001571</v>
      </c>
    </row>
    <row r="24" spans="1:37" ht="12.75" customHeight="1" x14ac:dyDescent="0.3">
      <c r="A24" s="23">
        <f t="shared" si="9"/>
        <v>21</v>
      </c>
      <c r="B24" s="5" t="s">
        <v>9</v>
      </c>
      <c r="C24" s="11">
        <v>15</v>
      </c>
      <c r="D24" s="11">
        <v>28</v>
      </c>
      <c r="E24" s="11">
        <v>19</v>
      </c>
      <c r="F24" s="11">
        <v>12</v>
      </c>
      <c r="G24" s="11">
        <v>24</v>
      </c>
      <c r="H24" s="11">
        <v>24</v>
      </c>
      <c r="I24" s="11">
        <v>16</v>
      </c>
      <c r="J24" s="11">
        <v>29</v>
      </c>
      <c r="K24" s="11">
        <v>32</v>
      </c>
      <c r="L24" s="11">
        <v>22</v>
      </c>
      <c r="M24" s="11">
        <v>20</v>
      </c>
      <c r="N24" s="11">
        <v>16</v>
      </c>
      <c r="O24" s="11">
        <v>19</v>
      </c>
      <c r="P24" s="11">
        <v>20</v>
      </c>
      <c r="Q24" s="11">
        <v>33</v>
      </c>
      <c r="R24" s="11">
        <v>32</v>
      </c>
      <c r="S24" s="11">
        <v>26</v>
      </c>
      <c r="T24" s="11">
        <v>25</v>
      </c>
      <c r="U24" s="11">
        <v>21</v>
      </c>
      <c r="V24" s="11">
        <v>24</v>
      </c>
      <c r="W24" s="11">
        <v>19</v>
      </c>
      <c r="X24" s="11">
        <v>14</v>
      </c>
      <c r="Y24" s="11">
        <v>13</v>
      </c>
      <c r="Z24" s="11">
        <v>23</v>
      </c>
      <c r="AA24" s="11">
        <v>29</v>
      </c>
      <c r="AB24" s="11">
        <v>18</v>
      </c>
      <c r="AC24" s="11">
        <v>23</v>
      </c>
      <c r="AD24" s="11">
        <v>12</v>
      </c>
      <c r="AE24" s="11">
        <v>35</v>
      </c>
      <c r="AF24" s="9">
        <f t="shared" si="7"/>
        <v>22.172413793103448</v>
      </c>
      <c r="AG24" s="34">
        <f t="shared" si="8"/>
        <v>8.7608147693984603E-3</v>
      </c>
      <c r="AH24" s="10">
        <f t="shared" si="3"/>
        <v>22</v>
      </c>
      <c r="AI24" s="9">
        <f t="shared" si="4"/>
        <v>6.4921324117143122</v>
      </c>
      <c r="AJ24" s="9">
        <f t="shared" si="5"/>
        <v>28.664546204817761</v>
      </c>
      <c r="AK24" s="15">
        <f t="shared" si="6"/>
        <v>28.492132411714312</v>
      </c>
    </row>
    <row r="25" spans="1:37" ht="12.75" customHeight="1" x14ac:dyDescent="0.3">
      <c r="A25" s="23">
        <f t="shared" si="9"/>
        <v>22</v>
      </c>
      <c r="B25" s="5" t="s">
        <v>25</v>
      </c>
      <c r="C25" s="11">
        <v>22</v>
      </c>
      <c r="D25" s="11">
        <v>26</v>
      </c>
      <c r="E25" s="11">
        <v>14</v>
      </c>
      <c r="F25" s="11">
        <v>17</v>
      </c>
      <c r="G25" s="11">
        <v>19</v>
      </c>
      <c r="H25" s="11">
        <v>16</v>
      </c>
      <c r="I25" s="11">
        <v>17</v>
      </c>
      <c r="J25" s="11">
        <v>14</v>
      </c>
      <c r="K25" s="11">
        <v>15</v>
      </c>
      <c r="L25" s="11">
        <v>18</v>
      </c>
      <c r="M25" s="11">
        <v>18</v>
      </c>
      <c r="N25" s="11">
        <v>22</v>
      </c>
      <c r="O25" s="11">
        <v>23</v>
      </c>
      <c r="P25" s="11">
        <v>16</v>
      </c>
      <c r="Q25" s="11">
        <v>12</v>
      </c>
      <c r="R25" s="11">
        <v>25</v>
      </c>
      <c r="S25" s="11">
        <v>20</v>
      </c>
      <c r="T25" s="11">
        <v>15</v>
      </c>
      <c r="U25" s="11">
        <v>19</v>
      </c>
      <c r="V25" s="11">
        <v>33</v>
      </c>
      <c r="W25" s="11">
        <v>21</v>
      </c>
      <c r="X25" s="11">
        <v>10</v>
      </c>
      <c r="Y25" s="11">
        <v>9</v>
      </c>
      <c r="Z25" s="11">
        <v>20</v>
      </c>
      <c r="AA25" s="11">
        <v>11</v>
      </c>
      <c r="AB25" s="11">
        <v>23</v>
      </c>
      <c r="AC25" s="11">
        <v>16</v>
      </c>
      <c r="AD25" s="11">
        <v>11</v>
      </c>
      <c r="AE25" s="11">
        <v>17</v>
      </c>
      <c r="AF25" s="9">
        <f t="shared" si="7"/>
        <v>17.896551724137932</v>
      </c>
      <c r="AG25" s="34">
        <f t="shared" si="8"/>
        <v>7.0713263846311067E-3</v>
      </c>
      <c r="AH25" s="10">
        <f t="shared" si="3"/>
        <v>17</v>
      </c>
      <c r="AI25" s="9">
        <f t="shared" si="4"/>
        <v>5.2870787747529659</v>
      </c>
      <c r="AJ25" s="9">
        <f t="shared" si="5"/>
        <v>23.183630498890899</v>
      </c>
      <c r="AK25" s="15">
        <f t="shared" si="6"/>
        <v>22.287078774752967</v>
      </c>
    </row>
    <row r="26" spans="1:37" ht="12.75" customHeight="1" x14ac:dyDescent="0.3">
      <c r="A26" s="23">
        <f t="shared" si="9"/>
        <v>23</v>
      </c>
      <c r="B26" s="5" t="s">
        <v>26</v>
      </c>
      <c r="C26" s="11">
        <v>13</v>
      </c>
      <c r="D26" s="11">
        <v>14</v>
      </c>
      <c r="E26" s="11">
        <v>12</v>
      </c>
      <c r="F26" s="11">
        <v>8</v>
      </c>
      <c r="G26" s="11">
        <v>11</v>
      </c>
      <c r="H26" s="11">
        <v>21</v>
      </c>
      <c r="I26" s="11">
        <v>11</v>
      </c>
      <c r="J26" s="11">
        <v>15</v>
      </c>
      <c r="K26" s="11">
        <v>16</v>
      </c>
      <c r="L26" s="11">
        <v>13</v>
      </c>
      <c r="M26" s="11">
        <v>21</v>
      </c>
      <c r="N26" s="11">
        <v>9</v>
      </c>
      <c r="O26" s="11">
        <v>15</v>
      </c>
      <c r="P26" s="11">
        <v>15</v>
      </c>
      <c r="Q26" s="11">
        <v>18</v>
      </c>
      <c r="R26" s="11">
        <v>10</v>
      </c>
      <c r="S26" s="11">
        <v>12</v>
      </c>
      <c r="T26" s="11">
        <v>15</v>
      </c>
      <c r="U26" s="11">
        <v>14</v>
      </c>
      <c r="V26" s="11">
        <v>30</v>
      </c>
      <c r="W26" s="11">
        <v>19</v>
      </c>
      <c r="X26" s="11">
        <v>17</v>
      </c>
      <c r="Y26" s="11">
        <v>19</v>
      </c>
      <c r="Z26" s="11">
        <v>20</v>
      </c>
      <c r="AA26" s="11">
        <v>14</v>
      </c>
      <c r="AB26" s="11">
        <v>16</v>
      </c>
      <c r="AC26" s="11">
        <v>19</v>
      </c>
      <c r="AD26" s="11">
        <v>19</v>
      </c>
      <c r="AE26" s="11">
        <v>16</v>
      </c>
      <c r="AF26" s="9">
        <f t="shared" si="7"/>
        <v>15.586206896551724</v>
      </c>
      <c r="AG26" s="34">
        <f t="shared" si="8"/>
        <v>6.1584576606035831E-3</v>
      </c>
      <c r="AH26" s="10">
        <f t="shared" si="3"/>
        <v>15</v>
      </c>
      <c r="AI26" s="9">
        <f t="shared" si="4"/>
        <v>4.4842362096834778</v>
      </c>
      <c r="AJ26" s="9">
        <f t="shared" si="5"/>
        <v>20.070443106235203</v>
      </c>
      <c r="AK26" s="15">
        <f t="shared" si="6"/>
        <v>19.484236209683477</v>
      </c>
    </row>
    <row r="27" spans="1:37" ht="12.75" customHeight="1" x14ac:dyDescent="0.3">
      <c r="A27" s="23">
        <f t="shared" si="9"/>
        <v>24</v>
      </c>
      <c r="B27" s="5" t="s">
        <v>50</v>
      </c>
      <c r="C27" s="11">
        <v>13</v>
      </c>
      <c r="D27" s="11">
        <v>8</v>
      </c>
      <c r="E27" s="11">
        <v>5</v>
      </c>
      <c r="F27" s="11">
        <v>7</v>
      </c>
      <c r="G27" s="11">
        <v>17</v>
      </c>
      <c r="H27" s="11">
        <v>17</v>
      </c>
      <c r="I27" s="11">
        <v>11</v>
      </c>
      <c r="J27" s="11">
        <v>15</v>
      </c>
      <c r="K27" s="11">
        <v>15</v>
      </c>
      <c r="L27" s="11">
        <v>10</v>
      </c>
      <c r="M27" s="11">
        <v>3</v>
      </c>
      <c r="N27" s="11">
        <v>12</v>
      </c>
      <c r="O27" s="11">
        <v>13</v>
      </c>
      <c r="P27" s="11">
        <v>12</v>
      </c>
      <c r="Q27" s="11">
        <v>17</v>
      </c>
      <c r="R27" s="11">
        <v>12</v>
      </c>
      <c r="S27" s="11">
        <v>20</v>
      </c>
      <c r="T27" s="11">
        <v>24</v>
      </c>
      <c r="U27" s="11">
        <v>6</v>
      </c>
      <c r="V27" s="11">
        <v>15</v>
      </c>
      <c r="W27" s="11">
        <v>12</v>
      </c>
      <c r="X27" s="11">
        <v>20</v>
      </c>
      <c r="Y27" s="11">
        <v>17</v>
      </c>
      <c r="Z27" s="11">
        <v>11</v>
      </c>
      <c r="AA27" s="11">
        <v>11</v>
      </c>
      <c r="AB27" s="11">
        <v>18</v>
      </c>
      <c r="AC27" s="11">
        <v>13</v>
      </c>
      <c r="AD27" s="11">
        <v>4</v>
      </c>
      <c r="AE27" s="11">
        <v>8</v>
      </c>
      <c r="AF27" s="9">
        <f t="shared" si="7"/>
        <v>12.620689655172415</v>
      </c>
      <c r="AG27" s="34">
        <f t="shared" si="8"/>
        <v>4.9867157163294507E-3</v>
      </c>
      <c r="AH27" s="10">
        <f t="shared" si="3"/>
        <v>12</v>
      </c>
      <c r="AI27" s="9">
        <f t="shared" si="4"/>
        <v>5.0738390164186358</v>
      </c>
      <c r="AJ27" s="9">
        <f t="shared" si="5"/>
        <v>17.694528671591051</v>
      </c>
      <c r="AK27" s="15">
        <f t="shared" si="6"/>
        <v>17.073839016418635</v>
      </c>
    </row>
    <row r="28" spans="1:37" ht="12.75" customHeight="1" x14ac:dyDescent="0.3">
      <c r="A28" s="23">
        <f t="shared" si="9"/>
        <v>25</v>
      </c>
      <c r="B28" s="5" t="s">
        <v>19</v>
      </c>
      <c r="C28" s="11">
        <v>10</v>
      </c>
      <c r="D28" s="11">
        <v>11</v>
      </c>
      <c r="E28" s="11">
        <v>9</v>
      </c>
      <c r="F28" s="11">
        <v>12</v>
      </c>
      <c r="G28" s="11">
        <v>8</v>
      </c>
      <c r="H28" s="11">
        <v>16</v>
      </c>
      <c r="I28" s="11">
        <v>19</v>
      </c>
      <c r="J28" s="11">
        <v>11</v>
      </c>
      <c r="K28" s="11">
        <v>10</v>
      </c>
      <c r="L28" s="11">
        <v>7</v>
      </c>
      <c r="M28" s="11">
        <v>4</v>
      </c>
      <c r="N28" s="11">
        <v>6</v>
      </c>
      <c r="O28" s="11">
        <v>7</v>
      </c>
      <c r="P28" s="11">
        <v>5</v>
      </c>
      <c r="Q28" s="11">
        <v>3</v>
      </c>
      <c r="R28" s="11">
        <v>13</v>
      </c>
      <c r="S28" s="11">
        <v>16</v>
      </c>
      <c r="T28" s="11">
        <v>14</v>
      </c>
      <c r="U28" s="11">
        <v>7</v>
      </c>
      <c r="V28" s="11">
        <v>9</v>
      </c>
      <c r="W28" s="11">
        <v>8</v>
      </c>
      <c r="X28" s="11">
        <v>15</v>
      </c>
      <c r="Y28" s="11">
        <v>9</v>
      </c>
      <c r="Z28" s="11">
        <v>8</v>
      </c>
      <c r="AA28" s="11">
        <v>11</v>
      </c>
      <c r="AB28" s="11">
        <v>12</v>
      </c>
      <c r="AC28" s="11">
        <v>14</v>
      </c>
      <c r="AD28" s="11">
        <v>15</v>
      </c>
      <c r="AE28" s="11">
        <v>4</v>
      </c>
      <c r="AF28" s="9">
        <f t="shared" si="7"/>
        <v>10.103448275862069</v>
      </c>
      <c r="AG28" s="34">
        <f t="shared" si="8"/>
        <v>3.9920975543293142E-3</v>
      </c>
      <c r="AH28" s="10">
        <f t="shared" si="3"/>
        <v>10</v>
      </c>
      <c r="AI28" s="9">
        <f t="shared" si="4"/>
        <v>4.047440351507948</v>
      </c>
      <c r="AJ28" s="9">
        <f t="shared" si="5"/>
        <v>14.150888627370017</v>
      </c>
      <c r="AK28" s="15">
        <f t="shared" si="6"/>
        <v>14.047440351507948</v>
      </c>
    </row>
    <row r="29" spans="1:37" ht="12.75" customHeight="1" x14ac:dyDescent="0.3">
      <c r="A29" s="23">
        <f t="shared" si="9"/>
        <v>26</v>
      </c>
      <c r="B29" s="5" t="s">
        <v>18</v>
      </c>
      <c r="C29" s="11">
        <v>9</v>
      </c>
      <c r="D29" s="11">
        <v>8</v>
      </c>
      <c r="E29" s="11">
        <v>2</v>
      </c>
      <c r="F29" s="11">
        <v>12</v>
      </c>
      <c r="G29" s="11">
        <v>9</v>
      </c>
      <c r="H29" s="11">
        <v>8</v>
      </c>
      <c r="I29" s="11">
        <v>10</v>
      </c>
      <c r="J29" s="11">
        <v>8</v>
      </c>
      <c r="K29" s="11">
        <v>14</v>
      </c>
      <c r="L29" s="11">
        <v>13</v>
      </c>
      <c r="M29" s="11">
        <v>8</v>
      </c>
      <c r="N29" s="11">
        <v>10</v>
      </c>
      <c r="O29" s="11">
        <v>12</v>
      </c>
      <c r="P29" s="11">
        <v>11</v>
      </c>
      <c r="Q29" s="11">
        <v>5</v>
      </c>
      <c r="R29" s="11">
        <v>12</v>
      </c>
      <c r="S29" s="11">
        <v>8</v>
      </c>
      <c r="T29" s="11">
        <v>10</v>
      </c>
      <c r="U29" s="11">
        <v>11</v>
      </c>
      <c r="V29" s="11">
        <v>16</v>
      </c>
      <c r="W29" s="11">
        <v>9</v>
      </c>
      <c r="X29" s="11">
        <v>9</v>
      </c>
      <c r="Y29" s="11">
        <v>11</v>
      </c>
      <c r="Z29" s="11">
        <v>7</v>
      </c>
      <c r="AA29" s="11">
        <v>9</v>
      </c>
      <c r="AB29" s="11">
        <v>9</v>
      </c>
      <c r="AC29" s="11">
        <v>13</v>
      </c>
      <c r="AD29" s="11">
        <v>13</v>
      </c>
      <c r="AE29" s="11">
        <v>12</v>
      </c>
      <c r="AF29" s="9">
        <f t="shared" si="7"/>
        <v>9.931034482758621</v>
      </c>
      <c r="AG29" s="34">
        <f t="shared" si="8"/>
        <v>3.9239730226854688E-3</v>
      </c>
      <c r="AH29" s="10">
        <f t="shared" si="3"/>
        <v>10</v>
      </c>
      <c r="AI29" s="9">
        <f t="shared" si="4"/>
        <v>2.8148970354521041</v>
      </c>
      <c r="AJ29" s="9">
        <f t="shared" si="5"/>
        <v>12.745931518210725</v>
      </c>
      <c r="AK29" s="15">
        <f t="shared" si="6"/>
        <v>12.814897035452104</v>
      </c>
    </row>
    <row r="30" spans="1:37" ht="12.75" customHeight="1" x14ac:dyDescent="0.3">
      <c r="A30" s="23">
        <f t="shared" si="9"/>
        <v>27</v>
      </c>
      <c r="B30" s="5" t="s">
        <v>24</v>
      </c>
      <c r="C30" s="11">
        <v>10</v>
      </c>
      <c r="D30" s="11">
        <v>9</v>
      </c>
      <c r="E30" s="11">
        <v>12</v>
      </c>
      <c r="F30" s="11">
        <v>10</v>
      </c>
      <c r="G30" s="11">
        <v>5</v>
      </c>
      <c r="H30" s="11">
        <v>14</v>
      </c>
      <c r="I30" s="11">
        <v>6</v>
      </c>
      <c r="J30" s="11">
        <v>8</v>
      </c>
      <c r="K30" s="11">
        <v>10</v>
      </c>
      <c r="L30" s="11">
        <v>12</v>
      </c>
      <c r="M30" s="11">
        <v>7</v>
      </c>
      <c r="N30" s="11">
        <v>8</v>
      </c>
      <c r="O30" s="11">
        <v>6</v>
      </c>
      <c r="P30" s="11">
        <v>7</v>
      </c>
      <c r="Q30" s="11">
        <v>4</v>
      </c>
      <c r="R30" s="11">
        <v>19</v>
      </c>
      <c r="S30" s="11">
        <v>4</v>
      </c>
      <c r="T30" s="11">
        <v>10</v>
      </c>
      <c r="U30" s="11">
        <v>6</v>
      </c>
      <c r="V30" s="11">
        <v>11</v>
      </c>
      <c r="W30" s="11">
        <v>12</v>
      </c>
      <c r="X30" s="11">
        <v>4</v>
      </c>
      <c r="Y30" s="11">
        <v>15</v>
      </c>
      <c r="Z30" s="11">
        <v>8</v>
      </c>
      <c r="AA30" s="11">
        <v>4</v>
      </c>
      <c r="AB30" s="11">
        <v>13</v>
      </c>
      <c r="AC30" s="11">
        <v>10</v>
      </c>
      <c r="AD30" s="11">
        <v>8</v>
      </c>
      <c r="AE30" s="11">
        <v>7</v>
      </c>
      <c r="AF30" s="9">
        <f t="shared" si="7"/>
        <v>8.931034482758621</v>
      </c>
      <c r="AG30" s="34">
        <f t="shared" si="8"/>
        <v>3.5288507391511687E-3</v>
      </c>
      <c r="AH30" s="10">
        <f t="shared" si="3"/>
        <v>8</v>
      </c>
      <c r="AI30" s="9">
        <f t="shared" si="4"/>
        <v>3.6442815721812578</v>
      </c>
      <c r="AJ30" s="9">
        <f t="shared" si="5"/>
        <v>12.575316054939879</v>
      </c>
      <c r="AK30" s="15">
        <f t="shared" si="6"/>
        <v>11.644281572181258</v>
      </c>
    </row>
    <row r="31" spans="1:37" ht="12.75" customHeight="1" x14ac:dyDescent="0.3">
      <c r="A31" s="23">
        <f t="shared" si="9"/>
        <v>28</v>
      </c>
      <c r="B31" s="5" t="s">
        <v>22</v>
      </c>
      <c r="C31" s="11">
        <v>19</v>
      </c>
      <c r="D31" s="11">
        <v>11</v>
      </c>
      <c r="E31" s="11">
        <v>6</v>
      </c>
      <c r="F31" s="11">
        <v>10</v>
      </c>
      <c r="G31" s="11">
        <v>7</v>
      </c>
      <c r="H31" s="11">
        <v>4</v>
      </c>
      <c r="I31" s="11">
        <v>8</v>
      </c>
      <c r="J31" s="11">
        <v>6</v>
      </c>
      <c r="K31" s="11">
        <v>7</v>
      </c>
      <c r="L31" s="11">
        <v>11</v>
      </c>
      <c r="M31" s="11">
        <v>8</v>
      </c>
      <c r="N31" s="11">
        <v>7</v>
      </c>
      <c r="O31" s="11">
        <v>7</v>
      </c>
      <c r="P31" s="11">
        <v>8</v>
      </c>
      <c r="Q31" s="11">
        <v>6</v>
      </c>
      <c r="R31" s="11">
        <v>4</v>
      </c>
      <c r="S31" s="11">
        <v>11</v>
      </c>
      <c r="T31" s="11">
        <v>14</v>
      </c>
      <c r="U31" s="11">
        <v>9</v>
      </c>
      <c r="V31" s="11">
        <v>10</v>
      </c>
      <c r="W31" s="11">
        <v>6</v>
      </c>
      <c r="X31" s="11">
        <v>14</v>
      </c>
      <c r="Y31" s="11">
        <v>7</v>
      </c>
      <c r="Z31" s="11">
        <v>12</v>
      </c>
      <c r="AA31" s="11">
        <v>12</v>
      </c>
      <c r="AB31" s="11">
        <v>8</v>
      </c>
      <c r="AC31" s="11">
        <v>9</v>
      </c>
      <c r="AD31" s="11">
        <v>10</v>
      </c>
      <c r="AE31" s="11">
        <v>8</v>
      </c>
      <c r="AF31" s="9">
        <f t="shared" si="7"/>
        <v>8.931034482758621</v>
      </c>
      <c r="AG31" s="34">
        <f t="shared" si="8"/>
        <v>3.5288507391511687E-3</v>
      </c>
      <c r="AH31" s="10">
        <f t="shared" si="3"/>
        <v>8</v>
      </c>
      <c r="AI31" s="9">
        <f t="shared" si="4"/>
        <v>3.239610145005972</v>
      </c>
      <c r="AJ31" s="9">
        <f t="shared" si="5"/>
        <v>12.170644627764593</v>
      </c>
      <c r="AK31" s="15">
        <f t="shared" si="6"/>
        <v>11.239610145005972</v>
      </c>
    </row>
    <row r="32" spans="1:37" ht="12.75" customHeight="1" x14ac:dyDescent="0.3">
      <c r="A32" s="23">
        <f t="shared" si="9"/>
        <v>29</v>
      </c>
      <c r="B32" s="5" t="s">
        <v>17</v>
      </c>
      <c r="C32" s="11">
        <v>4</v>
      </c>
      <c r="D32" s="11">
        <v>8</v>
      </c>
      <c r="E32" s="11">
        <v>8</v>
      </c>
      <c r="F32" s="11">
        <v>4</v>
      </c>
      <c r="G32" s="11">
        <v>9</v>
      </c>
      <c r="H32" s="11">
        <v>9</v>
      </c>
      <c r="I32" s="11">
        <v>6</v>
      </c>
      <c r="J32" s="11">
        <v>7</v>
      </c>
      <c r="K32" s="11">
        <v>9</v>
      </c>
      <c r="L32" s="11">
        <v>6</v>
      </c>
      <c r="M32" s="11">
        <v>11</v>
      </c>
      <c r="N32" s="11">
        <v>3</v>
      </c>
      <c r="O32" s="11">
        <v>7</v>
      </c>
      <c r="P32" s="11">
        <v>7</v>
      </c>
      <c r="Q32" s="11">
        <v>12</v>
      </c>
      <c r="R32" s="11">
        <v>11</v>
      </c>
      <c r="S32" s="11">
        <v>7</v>
      </c>
      <c r="T32" s="11">
        <v>12</v>
      </c>
      <c r="U32" s="11">
        <v>5</v>
      </c>
      <c r="V32" s="11">
        <v>9</v>
      </c>
      <c r="W32" s="11">
        <v>5</v>
      </c>
      <c r="X32" s="11">
        <v>9</v>
      </c>
      <c r="Y32" s="11">
        <v>6</v>
      </c>
      <c r="Z32" s="11">
        <v>5</v>
      </c>
      <c r="AA32" s="11">
        <v>4</v>
      </c>
      <c r="AB32" s="11">
        <v>7</v>
      </c>
      <c r="AC32" s="11">
        <v>12</v>
      </c>
      <c r="AD32" s="11">
        <v>6</v>
      </c>
      <c r="AE32" s="11">
        <v>13</v>
      </c>
      <c r="AF32" s="9">
        <f t="shared" si="7"/>
        <v>7.6206896551724137</v>
      </c>
      <c r="AG32" s="34">
        <f t="shared" si="8"/>
        <v>3.0111042986579466E-3</v>
      </c>
      <c r="AH32" s="10">
        <f t="shared" si="3"/>
        <v>7</v>
      </c>
      <c r="AI32" s="9">
        <f t="shared" si="4"/>
        <v>2.7569884333589205</v>
      </c>
      <c r="AJ32" s="9">
        <f t="shared" si="5"/>
        <v>10.377678088531335</v>
      </c>
      <c r="AK32" s="15">
        <f t="shared" si="6"/>
        <v>9.7569884333589201</v>
      </c>
    </row>
    <row r="33" spans="1:37" ht="12.75" customHeight="1" x14ac:dyDescent="0.3">
      <c r="A33" s="23">
        <f t="shared" si="9"/>
        <v>30</v>
      </c>
      <c r="B33" s="5" t="s">
        <v>28</v>
      </c>
      <c r="C33" s="11">
        <v>5</v>
      </c>
      <c r="D33" s="11">
        <v>2</v>
      </c>
      <c r="E33" s="11">
        <v>4</v>
      </c>
      <c r="F33" s="11">
        <v>8</v>
      </c>
      <c r="G33" s="11">
        <v>5</v>
      </c>
      <c r="H33" s="11">
        <v>6</v>
      </c>
      <c r="I33" s="11">
        <v>9</v>
      </c>
      <c r="J33" s="11">
        <v>10</v>
      </c>
      <c r="K33" s="11">
        <v>10</v>
      </c>
      <c r="L33" s="11">
        <v>12</v>
      </c>
      <c r="M33" s="11">
        <v>10</v>
      </c>
      <c r="N33" s="11">
        <v>4</v>
      </c>
      <c r="O33" s="11">
        <v>4</v>
      </c>
      <c r="P33" s="11">
        <v>6</v>
      </c>
      <c r="Q33" s="11">
        <v>3</v>
      </c>
      <c r="R33" s="11">
        <v>7</v>
      </c>
      <c r="S33" s="11">
        <v>12</v>
      </c>
      <c r="T33" s="11">
        <v>9</v>
      </c>
      <c r="U33" s="11">
        <v>8</v>
      </c>
      <c r="V33" s="11">
        <v>13</v>
      </c>
      <c r="W33" s="11">
        <v>7</v>
      </c>
      <c r="X33" s="11">
        <v>8</v>
      </c>
      <c r="Y33" s="11">
        <v>5</v>
      </c>
      <c r="Z33" s="11">
        <v>7</v>
      </c>
      <c r="AA33" s="11">
        <v>9</v>
      </c>
      <c r="AB33" s="11">
        <v>10</v>
      </c>
      <c r="AC33" s="11">
        <v>8</v>
      </c>
      <c r="AD33" s="11">
        <v>10</v>
      </c>
      <c r="AE33" s="11">
        <v>7</v>
      </c>
      <c r="AF33" s="9">
        <f t="shared" si="7"/>
        <v>7.5172413793103452</v>
      </c>
      <c r="AG33" s="34">
        <f t="shared" si="8"/>
        <v>2.9702295796716401E-3</v>
      </c>
      <c r="AH33" s="10">
        <f t="shared" si="3"/>
        <v>8</v>
      </c>
      <c r="AI33" s="9">
        <f t="shared" si="4"/>
        <v>2.8109567468234578</v>
      </c>
      <c r="AJ33" s="9">
        <f t="shared" si="5"/>
        <v>10.328198126133803</v>
      </c>
      <c r="AK33" s="15">
        <f t="shared" si="6"/>
        <v>10.810956746823457</v>
      </c>
    </row>
    <row r="34" spans="1:37" ht="12.75" customHeight="1" x14ac:dyDescent="0.3">
      <c r="A34" s="23">
        <v>31</v>
      </c>
      <c r="B34" s="5" t="s">
        <v>23</v>
      </c>
      <c r="C34" s="11">
        <v>1</v>
      </c>
      <c r="D34" s="11">
        <v>6</v>
      </c>
      <c r="E34" s="11">
        <v>3</v>
      </c>
      <c r="F34" s="11">
        <v>5</v>
      </c>
      <c r="G34" s="11">
        <v>6</v>
      </c>
      <c r="H34" s="11">
        <v>0</v>
      </c>
      <c r="I34" s="11">
        <v>2</v>
      </c>
      <c r="J34" s="11">
        <v>4</v>
      </c>
      <c r="K34" s="11">
        <v>4</v>
      </c>
      <c r="L34" s="11">
        <v>2</v>
      </c>
      <c r="M34" s="11">
        <v>5</v>
      </c>
      <c r="N34" s="11">
        <v>7</v>
      </c>
      <c r="O34" s="11">
        <v>1</v>
      </c>
      <c r="P34" s="11">
        <v>1</v>
      </c>
      <c r="Q34" s="11">
        <v>5</v>
      </c>
      <c r="R34" s="11">
        <v>13</v>
      </c>
      <c r="S34" s="11">
        <v>10</v>
      </c>
      <c r="T34" s="11">
        <v>2</v>
      </c>
      <c r="U34" s="11">
        <v>3</v>
      </c>
      <c r="V34" s="11">
        <v>4</v>
      </c>
      <c r="W34" s="11">
        <v>4</v>
      </c>
      <c r="X34" s="11">
        <v>4</v>
      </c>
      <c r="Y34" s="11">
        <v>4</v>
      </c>
      <c r="Z34" s="11">
        <v>2</v>
      </c>
      <c r="AA34" s="11">
        <v>5</v>
      </c>
      <c r="AB34" s="11">
        <v>4</v>
      </c>
      <c r="AC34" s="11">
        <v>1</v>
      </c>
      <c r="AD34" s="11">
        <v>2</v>
      </c>
      <c r="AE34" s="11">
        <v>2</v>
      </c>
      <c r="AF34" s="9">
        <f t="shared" si="7"/>
        <v>3.8620689655172415</v>
      </c>
      <c r="AG34" s="34">
        <f t="shared" si="8"/>
        <v>1.525989508822127E-3</v>
      </c>
      <c r="AH34" s="10">
        <f t="shared" si="3"/>
        <v>4</v>
      </c>
      <c r="AI34" s="9">
        <f t="shared" si="4"/>
        <v>2.7739108278364282</v>
      </c>
      <c r="AJ34" s="9">
        <f t="shared" si="5"/>
        <v>6.6359797933536697</v>
      </c>
      <c r="AK34" s="15">
        <f t="shared" si="6"/>
        <v>6.7739108278364277</v>
      </c>
    </row>
    <row r="35" spans="1:37" ht="12.75" customHeight="1" x14ac:dyDescent="0.3">
      <c r="A35" s="23">
        <v>32</v>
      </c>
      <c r="B35" s="5" t="s">
        <v>20</v>
      </c>
      <c r="C35" s="11">
        <v>1</v>
      </c>
      <c r="D35" s="11">
        <v>2</v>
      </c>
      <c r="E35" s="11">
        <v>0</v>
      </c>
      <c r="F35" s="11">
        <v>1</v>
      </c>
      <c r="G35" s="11">
        <v>0</v>
      </c>
      <c r="H35" s="11">
        <v>0</v>
      </c>
      <c r="I35" s="11">
        <v>2</v>
      </c>
      <c r="J35" s="11">
        <v>2</v>
      </c>
      <c r="K35" s="11">
        <v>1</v>
      </c>
      <c r="L35" s="11">
        <v>1</v>
      </c>
      <c r="M35" s="11">
        <v>3</v>
      </c>
      <c r="N35" s="11">
        <v>0</v>
      </c>
      <c r="O35" s="11">
        <v>2</v>
      </c>
      <c r="P35" s="11">
        <v>1</v>
      </c>
      <c r="Q35" s="11">
        <v>0</v>
      </c>
      <c r="R35" s="11">
        <v>1</v>
      </c>
      <c r="S35" s="11">
        <v>5</v>
      </c>
      <c r="T35" s="11">
        <v>3</v>
      </c>
      <c r="U35" s="11">
        <v>2</v>
      </c>
      <c r="V35" s="11">
        <v>2</v>
      </c>
      <c r="W35" s="11">
        <v>0</v>
      </c>
      <c r="X35" s="11">
        <v>1</v>
      </c>
      <c r="Y35" s="11">
        <v>0</v>
      </c>
      <c r="Z35" s="11">
        <v>1</v>
      </c>
      <c r="AA35" s="11">
        <v>0</v>
      </c>
      <c r="AB35" s="11">
        <v>2</v>
      </c>
      <c r="AC35" s="11">
        <v>0</v>
      </c>
      <c r="AD35" s="11">
        <v>2</v>
      </c>
      <c r="AE35" s="11">
        <v>3</v>
      </c>
      <c r="AF35" s="9">
        <f t="shared" si="7"/>
        <v>1.3103448275862069</v>
      </c>
      <c r="AG35" s="34">
        <f t="shared" si="8"/>
        <v>5.1774644049322157E-4</v>
      </c>
      <c r="AH35" s="10">
        <f t="shared" si="3"/>
        <v>1</v>
      </c>
      <c r="AI35" s="9">
        <f t="shared" si="4"/>
        <v>1.2277577784569627</v>
      </c>
      <c r="AJ35" s="9">
        <f t="shared" si="5"/>
        <v>2.5381026060431697</v>
      </c>
      <c r="AK35" s="15">
        <f t="shared" si="6"/>
        <v>2.2277577784569624</v>
      </c>
    </row>
    <row r="36" spans="1:37" ht="12.75" customHeight="1" x14ac:dyDescent="0.3">
      <c r="A36" s="23">
        <v>33</v>
      </c>
      <c r="B36" s="5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9">
        <f t="shared" si="7"/>
        <v>0</v>
      </c>
      <c r="AG36" s="34">
        <f t="shared" si="8"/>
        <v>0</v>
      </c>
      <c r="AH36" s="10">
        <f t="shared" si="3"/>
        <v>0</v>
      </c>
      <c r="AI36" s="9">
        <f t="shared" si="4"/>
        <v>0</v>
      </c>
      <c r="AJ36" s="9">
        <f t="shared" si="5"/>
        <v>0</v>
      </c>
      <c r="AK36" s="15">
        <f t="shared" si="6"/>
        <v>0</v>
      </c>
    </row>
    <row r="37" spans="1:37" ht="12.75" customHeight="1" x14ac:dyDescent="0.3">
      <c r="B37" s="3" t="s">
        <v>37</v>
      </c>
      <c r="C37" s="25">
        <f t="shared" ref="C37:AE37" si="10">IF(SUM(C4:C36)=0,"",SUM(C4:C36))</f>
        <v>2424</v>
      </c>
      <c r="D37" s="25">
        <f t="shared" si="10"/>
        <v>2640</v>
      </c>
      <c r="E37" s="25">
        <f t="shared" si="10"/>
        <v>2281</v>
      </c>
      <c r="F37" s="25">
        <f t="shared" si="10"/>
        <v>2663</v>
      </c>
      <c r="G37" s="25">
        <f t="shared" si="10"/>
        <v>2663</v>
      </c>
      <c r="H37" s="25">
        <f t="shared" si="10"/>
        <v>2560</v>
      </c>
      <c r="I37" s="25">
        <f t="shared" si="10"/>
        <v>2362</v>
      </c>
      <c r="J37" s="25">
        <f t="shared" si="10"/>
        <v>2500</v>
      </c>
      <c r="K37" s="25">
        <f t="shared" si="10"/>
        <v>2432</v>
      </c>
      <c r="L37" s="25">
        <f t="shared" si="10"/>
        <v>2657</v>
      </c>
      <c r="M37" s="25">
        <f t="shared" si="10"/>
        <v>2767</v>
      </c>
      <c r="N37" s="25">
        <f t="shared" si="10"/>
        <v>2535</v>
      </c>
      <c r="O37" s="25">
        <f t="shared" si="10"/>
        <v>2485</v>
      </c>
      <c r="P37" s="25">
        <f t="shared" si="10"/>
        <v>2438</v>
      </c>
      <c r="Q37" s="25">
        <f t="shared" si="10"/>
        <v>2663</v>
      </c>
      <c r="R37" s="25">
        <f t="shared" si="10"/>
        <v>2756</v>
      </c>
      <c r="S37" s="25">
        <f t="shared" si="10"/>
        <v>2751</v>
      </c>
      <c r="T37" s="25">
        <f t="shared" si="10"/>
        <v>2686</v>
      </c>
      <c r="U37" s="25">
        <f t="shared" si="10"/>
        <v>2558</v>
      </c>
      <c r="V37" s="25">
        <f t="shared" si="10"/>
        <v>2731</v>
      </c>
      <c r="W37" s="25">
        <f t="shared" si="10"/>
        <v>2449</v>
      </c>
      <c r="X37" s="25">
        <f t="shared" si="10"/>
        <v>2679</v>
      </c>
      <c r="Y37" s="25">
        <f t="shared" si="10"/>
        <v>2532</v>
      </c>
      <c r="Z37" s="25">
        <f t="shared" si="10"/>
        <v>2498</v>
      </c>
      <c r="AA37" s="25">
        <f t="shared" si="10"/>
        <v>2467</v>
      </c>
      <c r="AB37" s="25">
        <f t="shared" si="10"/>
        <v>2331</v>
      </c>
      <c r="AC37" s="25">
        <f t="shared" si="10"/>
        <v>2304</v>
      </c>
      <c r="AD37" s="25">
        <f t="shared" si="10"/>
        <v>2080</v>
      </c>
      <c r="AE37" s="25">
        <f t="shared" si="10"/>
        <v>2503</v>
      </c>
    </row>
    <row r="38" spans="1:37" ht="12.75" customHeight="1" x14ac:dyDescent="0.3">
      <c r="B38" s="6"/>
      <c r="C38" s="10"/>
      <c r="D38" s="1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0"/>
      <c r="AG38" s="10"/>
      <c r="AI38" s="10"/>
      <c r="AJ38" s="10"/>
    </row>
    <row r="41" spans="1:37" ht="12.75" hidden="1" customHeight="1" x14ac:dyDescent="0.3">
      <c r="B41" s="2">
        <v>2</v>
      </c>
    </row>
    <row r="42" spans="1:37" ht="12.75" customHeight="1" x14ac:dyDescent="0.3">
      <c r="B42" s="16" t="s">
        <v>36</v>
      </c>
      <c r="C42" s="17">
        <f t="shared" ref="C42:AF42" si="11">$AK$44</f>
        <v>520.12945995096027</v>
      </c>
      <c r="D42" s="17">
        <f t="shared" si="11"/>
        <v>520.12945995096027</v>
      </c>
      <c r="E42" s="27">
        <f t="shared" si="11"/>
        <v>520.12945995096027</v>
      </c>
      <c r="F42" s="27">
        <f t="shared" si="11"/>
        <v>520.12945995096027</v>
      </c>
      <c r="G42" s="27">
        <f t="shared" si="11"/>
        <v>520.12945995096027</v>
      </c>
      <c r="H42" s="27">
        <f t="shared" si="11"/>
        <v>520.12945995096027</v>
      </c>
      <c r="I42" s="27">
        <f t="shared" si="11"/>
        <v>520.12945995096027</v>
      </c>
      <c r="J42" s="27">
        <f t="shared" si="11"/>
        <v>520.12945995096027</v>
      </c>
      <c r="K42" s="27">
        <f t="shared" si="11"/>
        <v>520.12945995096027</v>
      </c>
      <c r="L42" s="27">
        <f t="shared" si="11"/>
        <v>520.12945995096027</v>
      </c>
      <c r="M42" s="27">
        <f t="shared" si="11"/>
        <v>520.12945995096027</v>
      </c>
      <c r="N42" s="27">
        <f t="shared" si="11"/>
        <v>520.12945995096027</v>
      </c>
      <c r="O42" s="27">
        <f t="shared" si="11"/>
        <v>520.12945995096027</v>
      </c>
      <c r="P42" s="27">
        <f t="shared" si="11"/>
        <v>520.12945995096027</v>
      </c>
      <c r="Q42" s="27">
        <f t="shared" si="11"/>
        <v>520.12945995096027</v>
      </c>
      <c r="R42" s="27">
        <f t="shared" si="11"/>
        <v>520.12945995096027</v>
      </c>
      <c r="S42" s="27">
        <f t="shared" si="11"/>
        <v>520.12945995096027</v>
      </c>
      <c r="T42" s="27">
        <f t="shared" si="11"/>
        <v>520.12945995096027</v>
      </c>
      <c r="U42" s="27">
        <f t="shared" si="11"/>
        <v>520.12945995096027</v>
      </c>
      <c r="V42" s="27">
        <f t="shared" si="11"/>
        <v>520.12945995096027</v>
      </c>
      <c r="W42" s="27">
        <f t="shared" si="11"/>
        <v>520.12945995096027</v>
      </c>
      <c r="X42" s="27">
        <f t="shared" si="11"/>
        <v>520.12945995096027</v>
      </c>
      <c r="Y42" s="27">
        <f t="shared" si="11"/>
        <v>520.12945995096027</v>
      </c>
      <c r="Z42" s="27">
        <f t="shared" si="11"/>
        <v>520.12945995096027</v>
      </c>
      <c r="AA42" s="27">
        <f t="shared" si="11"/>
        <v>520.12945995096027</v>
      </c>
      <c r="AB42" s="27">
        <f t="shared" si="11"/>
        <v>520.12945995096027</v>
      </c>
      <c r="AC42" s="27">
        <f t="shared" si="11"/>
        <v>520.12945995096027</v>
      </c>
      <c r="AD42" s="27">
        <f t="shared" si="11"/>
        <v>520.12945995096027</v>
      </c>
      <c r="AE42" s="27">
        <f t="shared" si="11"/>
        <v>520.12945995096027</v>
      </c>
      <c r="AF42" s="17">
        <f t="shared" si="11"/>
        <v>520.12945995096027</v>
      </c>
      <c r="AG42" s="17"/>
      <c r="AH42" s="17">
        <f>$AK$44</f>
        <v>520.12945995096027</v>
      </c>
      <c r="AI42" s="17">
        <f>$AK$44</f>
        <v>520.12945995096027</v>
      </c>
      <c r="AJ42" s="17">
        <f>$AK$44</f>
        <v>520.12945995096027</v>
      </c>
      <c r="AK42" s="17">
        <f>$AK$44</f>
        <v>520.12945995096027</v>
      </c>
    </row>
    <row r="43" spans="1:37" ht="12.75" customHeight="1" x14ac:dyDescent="0.3">
      <c r="B43" s="16" t="s">
        <v>38</v>
      </c>
      <c r="C43" s="17">
        <f t="shared" ref="C43:AF43" si="12">$AJ$44</f>
        <v>519.43980477854655</v>
      </c>
      <c r="D43" s="17">
        <f t="shared" si="12"/>
        <v>519.43980477854655</v>
      </c>
      <c r="E43" s="27">
        <f t="shared" si="12"/>
        <v>519.43980477854655</v>
      </c>
      <c r="F43" s="27">
        <f t="shared" si="12"/>
        <v>519.43980477854655</v>
      </c>
      <c r="G43" s="27">
        <f t="shared" si="12"/>
        <v>519.43980477854655</v>
      </c>
      <c r="H43" s="27">
        <f t="shared" si="12"/>
        <v>519.43980477854655</v>
      </c>
      <c r="I43" s="27">
        <f t="shared" si="12"/>
        <v>519.43980477854655</v>
      </c>
      <c r="J43" s="27">
        <f t="shared" si="12"/>
        <v>519.43980477854655</v>
      </c>
      <c r="K43" s="27">
        <f t="shared" si="12"/>
        <v>519.43980477854655</v>
      </c>
      <c r="L43" s="27">
        <f t="shared" si="12"/>
        <v>519.43980477854655</v>
      </c>
      <c r="M43" s="27">
        <f t="shared" si="12"/>
        <v>519.43980477854655</v>
      </c>
      <c r="N43" s="27">
        <f t="shared" si="12"/>
        <v>519.43980477854655</v>
      </c>
      <c r="O43" s="27">
        <f t="shared" si="12"/>
        <v>519.43980477854655</v>
      </c>
      <c r="P43" s="27">
        <f t="shared" si="12"/>
        <v>519.43980477854655</v>
      </c>
      <c r="Q43" s="27">
        <f t="shared" si="12"/>
        <v>519.43980477854655</v>
      </c>
      <c r="R43" s="27">
        <f t="shared" si="12"/>
        <v>519.43980477854655</v>
      </c>
      <c r="S43" s="27">
        <f t="shared" si="12"/>
        <v>519.43980477854655</v>
      </c>
      <c r="T43" s="27">
        <f t="shared" si="12"/>
        <v>519.43980477854655</v>
      </c>
      <c r="U43" s="27">
        <f t="shared" si="12"/>
        <v>519.43980477854655</v>
      </c>
      <c r="V43" s="27">
        <f t="shared" si="12"/>
        <v>519.43980477854655</v>
      </c>
      <c r="W43" s="27">
        <f t="shared" si="12"/>
        <v>519.43980477854655</v>
      </c>
      <c r="X43" s="27">
        <f t="shared" si="12"/>
        <v>519.43980477854655</v>
      </c>
      <c r="Y43" s="27">
        <f t="shared" si="12"/>
        <v>519.43980477854655</v>
      </c>
      <c r="Z43" s="27">
        <f t="shared" si="12"/>
        <v>519.43980477854655</v>
      </c>
      <c r="AA43" s="27">
        <f t="shared" si="12"/>
        <v>519.43980477854655</v>
      </c>
      <c r="AB43" s="27">
        <f t="shared" si="12"/>
        <v>519.43980477854655</v>
      </c>
      <c r="AC43" s="27">
        <f t="shared" si="12"/>
        <v>519.43980477854655</v>
      </c>
      <c r="AD43" s="27">
        <f t="shared" si="12"/>
        <v>519.43980477854655</v>
      </c>
      <c r="AE43" s="27">
        <f t="shared" si="12"/>
        <v>519.43980477854655</v>
      </c>
      <c r="AF43" s="17">
        <f t="shared" si="12"/>
        <v>519.43980477854655</v>
      </c>
      <c r="AG43" s="17"/>
      <c r="AH43" s="17">
        <f>$AJ$44</f>
        <v>519.43980477854655</v>
      </c>
      <c r="AI43" s="17">
        <f>$AJ$44</f>
        <v>519.43980477854655</v>
      </c>
      <c r="AJ43" s="17">
        <f>$AJ$44</f>
        <v>519.43980477854655</v>
      </c>
      <c r="AK43" s="17">
        <f>$AJ$44</f>
        <v>519.43980477854655</v>
      </c>
    </row>
    <row r="44" spans="1:37" ht="12.75" customHeight="1" x14ac:dyDescent="0.3">
      <c r="B44" s="16" t="str">
        <f>INDEX(B3:B33,B41)</f>
        <v>HANG</v>
      </c>
      <c r="C44" s="16">
        <f t="shared" ref="C44:AF44" si="13">IF(C3="","",VLOOKUP($B$44,$B$1:$AK$37,MATCH(C$1,$B$1:$AK$1,0),0))</f>
        <v>420</v>
      </c>
      <c r="D44" s="16">
        <f t="shared" si="13"/>
        <v>510</v>
      </c>
      <c r="E44" s="28">
        <f t="shared" si="13"/>
        <v>419</v>
      </c>
      <c r="F44" s="28">
        <f t="shared" si="13"/>
        <v>532</v>
      </c>
      <c r="G44" s="28">
        <f t="shared" si="13"/>
        <v>487</v>
      </c>
      <c r="H44" s="28">
        <f t="shared" si="13"/>
        <v>489</v>
      </c>
      <c r="I44" s="28">
        <f t="shared" si="13"/>
        <v>406</v>
      </c>
      <c r="J44" s="28">
        <f t="shared" si="13"/>
        <v>442</v>
      </c>
      <c r="K44" s="28">
        <f t="shared" si="13"/>
        <v>418</v>
      </c>
      <c r="L44" s="28">
        <f t="shared" si="13"/>
        <v>520</v>
      </c>
      <c r="M44" s="28">
        <f t="shared" si="13"/>
        <v>554</v>
      </c>
      <c r="N44" s="28">
        <f t="shared" si="13"/>
        <v>491</v>
      </c>
      <c r="O44" s="28">
        <f t="shared" si="13"/>
        <v>477</v>
      </c>
      <c r="P44" s="28">
        <f t="shared" si="13"/>
        <v>419</v>
      </c>
      <c r="Q44" s="28">
        <f t="shared" si="13"/>
        <v>450</v>
      </c>
      <c r="R44" s="28">
        <f t="shared" si="13"/>
        <v>457</v>
      </c>
      <c r="S44" s="28">
        <f t="shared" si="13"/>
        <v>582</v>
      </c>
      <c r="T44" s="28">
        <f t="shared" si="13"/>
        <v>461</v>
      </c>
      <c r="U44" s="28">
        <f t="shared" si="13"/>
        <v>469</v>
      </c>
      <c r="V44" s="28">
        <f t="shared" si="13"/>
        <v>500</v>
      </c>
      <c r="W44" s="28">
        <f t="shared" si="13"/>
        <v>371</v>
      </c>
      <c r="X44" s="28">
        <f t="shared" si="13"/>
        <v>428</v>
      </c>
      <c r="Y44" s="28">
        <f t="shared" si="13"/>
        <v>524</v>
      </c>
      <c r="Z44" s="28">
        <f t="shared" si="13"/>
        <v>480</v>
      </c>
      <c r="AA44" s="28">
        <f t="shared" si="13"/>
        <v>503</v>
      </c>
      <c r="AB44" s="28">
        <f t="shared" si="13"/>
        <v>442</v>
      </c>
      <c r="AC44" s="28">
        <f t="shared" si="13"/>
        <v>437</v>
      </c>
      <c r="AD44" s="28">
        <f t="shared" si="13"/>
        <v>379</v>
      </c>
      <c r="AE44" s="28">
        <f t="shared" si="13"/>
        <v>514</v>
      </c>
      <c r="AF44" s="21">
        <f t="shared" si="13"/>
        <v>468.31034482758622</v>
      </c>
      <c r="AG44" s="21"/>
      <c r="AH44" s="21">
        <f>IF(AH3="","",VLOOKUP($B$44,$B$1:$AK$37,MATCH(AH$1,$B$1:$AK$1,0),0))</f>
        <v>469</v>
      </c>
      <c r="AI44" s="21">
        <f>IF(AI3="","",VLOOKUP($B$44,$B$1:$AK$37,MATCH(AI$1,$B$1:$AK$1,0),0))</f>
        <v>51.129459950960296</v>
      </c>
      <c r="AJ44" s="21">
        <f>IF(AJ3="","",VLOOKUP($B$44,$B$1:$AK$37,MATCH(AJ$1,$B$1:$AK$1,0),0))</f>
        <v>519.43980477854655</v>
      </c>
      <c r="AK44" s="21">
        <f>IF(AK3="","",VLOOKUP($B$44,$B$1:$AK$37,MATCH(AK$1,$B$1:$AK$1,0),0))</f>
        <v>520.12945995096027</v>
      </c>
    </row>
    <row r="45" spans="1:37" ht="12.75" customHeight="1" x14ac:dyDescent="0.3">
      <c r="B45" s="16" t="str">
        <f>B44&amp;"%"</f>
        <v>HANG%</v>
      </c>
      <c r="C45" s="19">
        <f t="shared" ref="C45:N45" si="14">IF(C44="","",C44/C37)</f>
        <v>0.17326732673267325</v>
      </c>
      <c r="D45" s="19">
        <f t="shared" si="14"/>
        <v>0.19318181818181818</v>
      </c>
      <c r="E45" s="29">
        <f t="shared" si="14"/>
        <v>0.183691363437089</v>
      </c>
      <c r="F45" s="29">
        <f t="shared" si="14"/>
        <v>0.19977469019902366</v>
      </c>
      <c r="G45" s="29">
        <f t="shared" si="14"/>
        <v>0.18287645512579798</v>
      </c>
      <c r="H45" s="29">
        <f t="shared" si="14"/>
        <v>0.19101562499999999</v>
      </c>
      <c r="I45" s="29">
        <f t="shared" si="14"/>
        <v>0.17188823031329381</v>
      </c>
      <c r="J45" s="29">
        <f t="shared" si="14"/>
        <v>0.17680000000000001</v>
      </c>
      <c r="K45" s="29">
        <f t="shared" si="14"/>
        <v>0.171875</v>
      </c>
      <c r="L45" s="29">
        <f t="shared" si="14"/>
        <v>0.19570944674444862</v>
      </c>
      <c r="M45" s="29">
        <f t="shared" si="14"/>
        <v>0.20021684134441634</v>
      </c>
      <c r="N45" s="29">
        <f t="shared" si="14"/>
        <v>0.19368836291913216</v>
      </c>
      <c r="O45" s="29">
        <f t="shared" ref="O45:AE45" si="15">IF(O44="","",O44/O37)</f>
        <v>0.1919517102615694</v>
      </c>
      <c r="P45" s="29">
        <f t="shared" si="15"/>
        <v>0.17186218211648893</v>
      </c>
      <c r="Q45" s="29">
        <f t="shared" si="15"/>
        <v>0.16898235073225684</v>
      </c>
      <c r="R45" s="29">
        <f t="shared" si="15"/>
        <v>0.1658200290275762</v>
      </c>
      <c r="S45" s="29">
        <f t="shared" si="15"/>
        <v>0.21155943293347873</v>
      </c>
      <c r="T45" s="29">
        <f t="shared" si="15"/>
        <v>0.1716306775874907</v>
      </c>
      <c r="U45" s="29">
        <f t="shared" si="15"/>
        <v>0.18334636434714621</v>
      </c>
      <c r="V45" s="29">
        <f t="shared" si="15"/>
        <v>0.18308311973636029</v>
      </c>
      <c r="W45" s="29">
        <f t="shared" si="15"/>
        <v>0.15149040424663127</v>
      </c>
      <c r="X45" s="29">
        <f t="shared" si="15"/>
        <v>0.15976110488988429</v>
      </c>
      <c r="Y45" s="29">
        <f t="shared" si="15"/>
        <v>0.20695102685624012</v>
      </c>
      <c r="Z45" s="29">
        <f t="shared" si="15"/>
        <v>0.19215372297838271</v>
      </c>
      <c r="AA45" s="29">
        <f t="shared" si="15"/>
        <v>0.20389136603161734</v>
      </c>
      <c r="AB45" s="29">
        <f t="shared" si="15"/>
        <v>0.18961818961818963</v>
      </c>
      <c r="AC45" s="29">
        <f t="shared" si="15"/>
        <v>0.1896701388888889</v>
      </c>
      <c r="AD45" s="29">
        <f t="shared" si="15"/>
        <v>0.18221153846153845</v>
      </c>
      <c r="AE45" s="29">
        <f t="shared" si="15"/>
        <v>0.20535357570914903</v>
      </c>
      <c r="AF45" s="19"/>
      <c r="AG45" s="19"/>
      <c r="AH45" s="19"/>
      <c r="AI45" s="19"/>
      <c r="AJ45" s="19"/>
      <c r="AK45" s="19"/>
    </row>
  </sheetData>
  <sortState xmlns:xlrd2="http://schemas.microsoft.com/office/spreadsheetml/2017/richdata2" ref="B2:AF36">
    <sortCondition descending="1" ref="AF2:AF36"/>
  </sortState>
  <mergeCells count="1">
    <mergeCell ref="A2:A3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38</xdr:col>
                    <xdr:colOff>368300</xdr:colOff>
                    <xdr:row>4</xdr:row>
                    <xdr:rowOff>0</xdr:rowOff>
                  </from>
                  <to>
                    <xdr:col>40</xdr:col>
                    <xdr:colOff>482600</xdr:colOff>
                    <xdr:row>6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0.1796875" style="42" bestFit="1" customWidth="1"/>
    <col min="33" max="33" width="10.1796875" style="42" customWidth="1"/>
    <col min="34" max="34" width="7" style="42" bestFit="1" customWidth="1"/>
    <col min="35" max="35" width="16.1796875" style="42" bestFit="1" customWidth="1"/>
    <col min="36" max="36" width="14.7265625" style="42" customWidth="1"/>
    <col min="37" max="37" width="5.8164062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43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42</v>
      </c>
      <c r="D3" s="55">
        <f t="shared" si="2"/>
        <v>44</v>
      </c>
      <c r="E3" s="55">
        <f t="shared" si="2"/>
        <v>28</v>
      </c>
      <c r="F3" s="55">
        <f t="shared" si="2"/>
        <v>41</v>
      </c>
      <c r="G3" s="55">
        <f t="shared" si="2"/>
        <v>32</v>
      </c>
      <c r="H3" s="55">
        <f t="shared" si="2"/>
        <v>34</v>
      </c>
      <c r="I3" s="55">
        <f t="shared" si="2"/>
        <v>51</v>
      </c>
      <c r="J3" s="55">
        <f t="shared" si="2"/>
        <v>38</v>
      </c>
      <c r="K3" s="55">
        <f t="shared" si="2"/>
        <v>51</v>
      </c>
      <c r="L3" s="55">
        <f t="shared" si="2"/>
        <v>36</v>
      </c>
      <c r="M3" s="55">
        <f t="shared" si="2"/>
        <v>35</v>
      </c>
      <c r="N3" s="55">
        <f t="shared" si="2"/>
        <v>34</v>
      </c>
      <c r="O3" s="55">
        <f t="shared" si="2"/>
        <v>46</v>
      </c>
      <c r="P3" s="55">
        <f t="shared" si="2"/>
        <v>46</v>
      </c>
      <c r="Q3" s="55">
        <f t="shared" si="2"/>
        <v>31</v>
      </c>
      <c r="R3" s="55">
        <f t="shared" si="2"/>
        <v>45</v>
      </c>
      <c r="S3" s="55">
        <f t="shared" si="2"/>
        <v>69</v>
      </c>
      <c r="T3" s="55">
        <f t="shared" si="2"/>
        <v>48</v>
      </c>
      <c r="U3" s="55">
        <f t="shared" si="2"/>
        <v>35</v>
      </c>
      <c r="V3" s="55">
        <f t="shared" si="2"/>
        <v>41</v>
      </c>
      <c r="W3" s="55">
        <f t="shared" si="2"/>
        <v>51</v>
      </c>
      <c r="X3" s="55">
        <f t="shared" si="2"/>
        <v>44</v>
      </c>
      <c r="Y3" s="55">
        <f t="shared" si="2"/>
        <v>37</v>
      </c>
      <c r="Z3" s="55">
        <f t="shared" si="2"/>
        <v>34</v>
      </c>
      <c r="AA3" s="55">
        <f t="shared" si="2"/>
        <v>60</v>
      </c>
      <c r="AB3" s="55">
        <f t="shared" si="2"/>
        <v>39</v>
      </c>
      <c r="AC3" s="55">
        <f t="shared" si="2"/>
        <v>36</v>
      </c>
      <c r="AD3" s="55">
        <f t="shared" si="2"/>
        <v>41</v>
      </c>
      <c r="AE3" s="55">
        <f t="shared" si="2"/>
        <v>36</v>
      </c>
      <c r="AF3" s="40">
        <f>SUM(AF4:AF36)</f>
        <v>41.55172413793106</v>
      </c>
      <c r="AG3" s="41">
        <v>1</v>
      </c>
      <c r="AH3" s="42">
        <f t="shared" ref="AH3:AH36" si="3">IFERROR(MEDIAN(C3:AE3),"-")</f>
        <v>41</v>
      </c>
      <c r="AI3" s="40">
        <f t="shared" ref="AI3:AI36" si="4">IFERROR(STDEV(C3:AE3),"-")</f>
        <v>8.9506033591379062</v>
      </c>
      <c r="AJ3" s="40">
        <f t="shared" ref="AJ3:AJ36" si="5">IFERROR(AF3+AI3,"")</f>
        <v>50.502327497068968</v>
      </c>
      <c r="AK3" s="43">
        <f t="shared" ref="AK3:AK36" si="6">IFERROR(AH3+AI3,"")</f>
        <v>49.950603359137908</v>
      </c>
    </row>
    <row r="4" spans="1:37" ht="12.75" customHeight="1" x14ac:dyDescent="0.45">
      <c r="A4" s="37">
        <v>1</v>
      </c>
      <c r="B4" s="38" t="s">
        <v>1</v>
      </c>
      <c r="C4" s="39">
        <v>11</v>
      </c>
      <c r="D4" s="39">
        <v>17</v>
      </c>
      <c r="E4" s="39">
        <v>2</v>
      </c>
      <c r="F4" s="39">
        <v>5</v>
      </c>
      <c r="G4" s="39">
        <v>4</v>
      </c>
      <c r="H4" s="39">
        <v>8</v>
      </c>
      <c r="I4" s="39">
        <v>3</v>
      </c>
      <c r="J4" s="39">
        <v>2</v>
      </c>
      <c r="K4" s="39">
        <v>17</v>
      </c>
      <c r="L4" s="39">
        <v>3</v>
      </c>
      <c r="M4" s="39">
        <v>10</v>
      </c>
      <c r="N4" s="39">
        <v>9</v>
      </c>
      <c r="O4" s="39">
        <v>11</v>
      </c>
      <c r="P4" s="39">
        <v>6</v>
      </c>
      <c r="Q4" s="39">
        <v>8</v>
      </c>
      <c r="R4" s="39">
        <v>8</v>
      </c>
      <c r="S4" s="39">
        <v>9</v>
      </c>
      <c r="T4" s="39">
        <v>13</v>
      </c>
      <c r="U4" s="39">
        <v>8</v>
      </c>
      <c r="V4" s="39">
        <v>10</v>
      </c>
      <c r="W4" s="39">
        <v>9</v>
      </c>
      <c r="X4" s="39">
        <v>11</v>
      </c>
      <c r="Y4" s="39">
        <v>8</v>
      </c>
      <c r="Z4" s="39">
        <v>13</v>
      </c>
      <c r="AA4" s="39">
        <v>6</v>
      </c>
      <c r="AB4" s="39">
        <v>11</v>
      </c>
      <c r="AC4" s="39">
        <v>4</v>
      </c>
      <c r="AD4" s="39">
        <v>3</v>
      </c>
      <c r="AE4" s="39">
        <v>4</v>
      </c>
      <c r="AF4" s="40">
        <f t="shared" ref="AF4:AF36" si="7">IFERROR(AVERAGE(C4:AE4),"-")</f>
        <v>8.0344827586206904</v>
      </c>
      <c r="AG4" s="41">
        <f t="shared" ref="AG4:AG36" si="8">AF4/$AF$3</f>
        <v>0.1933609958506223</v>
      </c>
      <c r="AH4" s="42">
        <f t="shared" si="3"/>
        <v>8</v>
      </c>
      <c r="AI4" s="40">
        <f t="shared" si="4"/>
        <v>4.1012433534642847</v>
      </c>
      <c r="AJ4" s="40">
        <f t="shared" si="5"/>
        <v>12.135726112084974</v>
      </c>
      <c r="AK4" s="43">
        <f t="shared" si="6"/>
        <v>12.101243353464284</v>
      </c>
    </row>
    <row r="5" spans="1:37" ht="12.75" customHeight="1" x14ac:dyDescent="0.45">
      <c r="A5" s="37">
        <f>+A4+1</f>
        <v>2</v>
      </c>
      <c r="B5" s="38" t="s">
        <v>4</v>
      </c>
      <c r="C5" s="39">
        <v>2</v>
      </c>
      <c r="D5" s="39">
        <v>4</v>
      </c>
      <c r="E5" s="39">
        <v>3</v>
      </c>
      <c r="F5" s="39">
        <v>4</v>
      </c>
      <c r="G5" s="39">
        <v>0</v>
      </c>
      <c r="H5" s="39">
        <v>4</v>
      </c>
      <c r="I5" s="39">
        <v>9</v>
      </c>
      <c r="J5" s="39">
        <v>2</v>
      </c>
      <c r="K5" s="39">
        <v>1</v>
      </c>
      <c r="L5" s="39">
        <v>1</v>
      </c>
      <c r="M5" s="39">
        <v>3</v>
      </c>
      <c r="N5" s="39">
        <v>2</v>
      </c>
      <c r="O5" s="39">
        <v>5</v>
      </c>
      <c r="P5" s="39">
        <v>4</v>
      </c>
      <c r="Q5" s="39">
        <v>3</v>
      </c>
      <c r="R5" s="39">
        <v>3</v>
      </c>
      <c r="S5" s="39">
        <v>8</v>
      </c>
      <c r="T5" s="39">
        <v>3</v>
      </c>
      <c r="U5" s="39">
        <v>2</v>
      </c>
      <c r="V5" s="39">
        <v>3</v>
      </c>
      <c r="W5" s="39">
        <v>6</v>
      </c>
      <c r="X5" s="39">
        <v>1</v>
      </c>
      <c r="Y5" s="39">
        <v>1</v>
      </c>
      <c r="Z5" s="39">
        <v>4</v>
      </c>
      <c r="AA5" s="39">
        <v>12</v>
      </c>
      <c r="AB5" s="39">
        <v>3</v>
      </c>
      <c r="AC5" s="39">
        <v>9</v>
      </c>
      <c r="AD5" s="39">
        <v>4</v>
      </c>
      <c r="AE5" s="39">
        <v>5</v>
      </c>
      <c r="AF5" s="40">
        <f t="shared" si="7"/>
        <v>3.8275862068965516</v>
      </c>
      <c r="AG5" s="41">
        <f t="shared" si="8"/>
        <v>9.2116182572614044E-2</v>
      </c>
      <c r="AH5" s="42">
        <f t="shared" si="3"/>
        <v>3</v>
      </c>
      <c r="AI5" s="40">
        <f t="shared" si="4"/>
        <v>2.7395120201186165</v>
      </c>
      <c r="AJ5" s="40">
        <f t="shared" si="5"/>
        <v>6.5670982270151681</v>
      </c>
      <c r="AK5" s="43">
        <f t="shared" si="6"/>
        <v>5.7395120201186165</v>
      </c>
    </row>
    <row r="6" spans="1:37" ht="12.75" customHeight="1" x14ac:dyDescent="0.45">
      <c r="A6" s="37">
        <f t="shared" ref="A6:A33" si="9">+A5+1</f>
        <v>3</v>
      </c>
      <c r="B6" s="38" t="s">
        <v>5</v>
      </c>
      <c r="C6" s="39">
        <v>6</v>
      </c>
      <c r="D6" s="39">
        <v>6</v>
      </c>
      <c r="E6" s="39">
        <v>5</v>
      </c>
      <c r="F6" s="39">
        <v>3</v>
      </c>
      <c r="G6" s="39">
        <v>0</v>
      </c>
      <c r="H6" s="39">
        <v>1</v>
      </c>
      <c r="I6" s="39">
        <v>3</v>
      </c>
      <c r="J6" s="39">
        <v>4</v>
      </c>
      <c r="K6" s="39">
        <v>6</v>
      </c>
      <c r="L6" s="39">
        <v>0</v>
      </c>
      <c r="M6" s="39">
        <v>0</v>
      </c>
      <c r="N6" s="39">
        <v>3</v>
      </c>
      <c r="O6" s="39">
        <v>3</v>
      </c>
      <c r="P6" s="39">
        <v>3</v>
      </c>
      <c r="Q6" s="39">
        <v>1</v>
      </c>
      <c r="R6" s="39">
        <v>1</v>
      </c>
      <c r="S6" s="39">
        <v>6</v>
      </c>
      <c r="T6" s="39">
        <v>1</v>
      </c>
      <c r="U6" s="39">
        <v>1</v>
      </c>
      <c r="V6" s="39">
        <v>3</v>
      </c>
      <c r="W6" s="39">
        <v>6</v>
      </c>
      <c r="X6" s="39">
        <v>1</v>
      </c>
      <c r="Y6" s="39">
        <v>2</v>
      </c>
      <c r="Z6" s="39">
        <v>3</v>
      </c>
      <c r="AA6" s="39">
        <v>5</v>
      </c>
      <c r="AB6" s="39">
        <v>6</v>
      </c>
      <c r="AC6" s="39">
        <v>1</v>
      </c>
      <c r="AD6" s="39">
        <v>11</v>
      </c>
      <c r="AE6" s="39">
        <v>7</v>
      </c>
      <c r="AF6" s="40">
        <f t="shared" si="7"/>
        <v>3.3793103448275863</v>
      </c>
      <c r="AG6" s="41">
        <f t="shared" si="8"/>
        <v>8.1327800829875466E-2</v>
      </c>
      <c r="AH6" s="42">
        <f t="shared" si="3"/>
        <v>3</v>
      </c>
      <c r="AI6" s="40">
        <f t="shared" si="4"/>
        <v>2.6378263928503207</v>
      </c>
      <c r="AJ6" s="40">
        <f t="shared" si="5"/>
        <v>6.017136737677907</v>
      </c>
      <c r="AK6" s="43">
        <f t="shared" si="6"/>
        <v>5.6378263928503207</v>
      </c>
    </row>
    <row r="7" spans="1:37" ht="12.75" customHeight="1" x14ac:dyDescent="0.45">
      <c r="A7" s="37">
        <f t="shared" si="9"/>
        <v>4</v>
      </c>
      <c r="B7" s="38" t="s">
        <v>8</v>
      </c>
      <c r="C7" s="39">
        <v>3</v>
      </c>
      <c r="D7" s="39">
        <v>2</v>
      </c>
      <c r="E7" s="39">
        <v>3</v>
      </c>
      <c r="F7" s="39">
        <v>2</v>
      </c>
      <c r="G7" s="39">
        <v>2</v>
      </c>
      <c r="H7" s="39">
        <v>4</v>
      </c>
      <c r="I7" s="39">
        <v>4</v>
      </c>
      <c r="J7" s="39">
        <v>4</v>
      </c>
      <c r="K7" s="39">
        <v>4</v>
      </c>
      <c r="L7" s="39">
        <v>0</v>
      </c>
      <c r="M7" s="39">
        <v>2</v>
      </c>
      <c r="N7" s="39">
        <v>5</v>
      </c>
      <c r="O7" s="39">
        <v>4</v>
      </c>
      <c r="P7" s="39">
        <v>2</v>
      </c>
      <c r="Q7" s="39">
        <v>1</v>
      </c>
      <c r="R7" s="39">
        <v>3</v>
      </c>
      <c r="S7" s="39">
        <v>4</v>
      </c>
      <c r="T7" s="39">
        <v>2</v>
      </c>
      <c r="U7" s="39">
        <v>3</v>
      </c>
      <c r="V7" s="39">
        <v>3</v>
      </c>
      <c r="W7" s="39">
        <v>2</v>
      </c>
      <c r="X7" s="39">
        <v>3</v>
      </c>
      <c r="Y7" s="39">
        <v>4</v>
      </c>
      <c r="Z7" s="39">
        <v>2</v>
      </c>
      <c r="AA7" s="39">
        <v>4</v>
      </c>
      <c r="AB7" s="39">
        <v>0</v>
      </c>
      <c r="AC7" s="39">
        <v>0</v>
      </c>
      <c r="AD7" s="39">
        <v>5</v>
      </c>
      <c r="AE7" s="39">
        <v>3</v>
      </c>
      <c r="AF7" s="40">
        <f t="shared" si="7"/>
        <v>2.7586206896551726</v>
      </c>
      <c r="AG7" s="41">
        <f t="shared" si="8"/>
        <v>6.6390041493775892E-2</v>
      </c>
      <c r="AH7" s="42">
        <f t="shared" si="3"/>
        <v>3</v>
      </c>
      <c r="AI7" s="40">
        <f t="shared" si="4"/>
        <v>1.379833644574413</v>
      </c>
      <c r="AJ7" s="40">
        <f t="shared" si="5"/>
        <v>4.1384543342295856</v>
      </c>
      <c r="AK7" s="43">
        <f t="shared" si="6"/>
        <v>4.379833644574413</v>
      </c>
    </row>
    <row r="8" spans="1:37" ht="12.75" customHeight="1" x14ac:dyDescent="0.45">
      <c r="A8" s="37">
        <f t="shared" si="9"/>
        <v>5</v>
      </c>
      <c r="B8" s="38" t="s">
        <v>0</v>
      </c>
      <c r="C8" s="39">
        <v>0</v>
      </c>
      <c r="D8" s="39">
        <v>4</v>
      </c>
      <c r="E8" s="39">
        <v>3</v>
      </c>
      <c r="F8" s="39">
        <v>5</v>
      </c>
      <c r="G8" s="39">
        <v>5</v>
      </c>
      <c r="H8" s="39">
        <v>1</v>
      </c>
      <c r="I8" s="39">
        <v>3</v>
      </c>
      <c r="J8" s="39">
        <v>0</v>
      </c>
      <c r="K8" s="39">
        <v>0</v>
      </c>
      <c r="L8" s="39">
        <v>7</v>
      </c>
      <c r="M8" s="39">
        <v>0</v>
      </c>
      <c r="N8" s="39">
        <v>1</v>
      </c>
      <c r="O8" s="39">
        <v>1</v>
      </c>
      <c r="P8" s="39">
        <v>3</v>
      </c>
      <c r="Q8" s="39">
        <v>1</v>
      </c>
      <c r="R8" s="39">
        <v>7</v>
      </c>
      <c r="S8" s="39">
        <v>2</v>
      </c>
      <c r="T8" s="39">
        <v>5</v>
      </c>
      <c r="U8" s="39">
        <v>4</v>
      </c>
      <c r="V8" s="39">
        <v>2</v>
      </c>
      <c r="W8" s="39">
        <v>3</v>
      </c>
      <c r="X8" s="39">
        <v>6</v>
      </c>
      <c r="Y8" s="39">
        <v>2</v>
      </c>
      <c r="Z8" s="39">
        <v>0</v>
      </c>
      <c r="AA8" s="39">
        <v>4</v>
      </c>
      <c r="AB8" s="39">
        <v>2</v>
      </c>
      <c r="AC8" s="39">
        <v>2</v>
      </c>
      <c r="AD8" s="39">
        <v>4</v>
      </c>
      <c r="AE8" s="39">
        <v>0</v>
      </c>
      <c r="AF8" s="40">
        <f t="shared" si="7"/>
        <v>2.6551724137931036</v>
      </c>
      <c r="AG8" s="41">
        <f t="shared" si="8"/>
        <v>6.3900414937759303E-2</v>
      </c>
      <c r="AH8" s="42">
        <f t="shared" si="3"/>
        <v>2</v>
      </c>
      <c r="AI8" s="40">
        <f t="shared" si="4"/>
        <v>2.1426929329528552</v>
      </c>
      <c r="AJ8" s="40">
        <f t="shared" si="5"/>
        <v>4.7978653467459589</v>
      </c>
      <c r="AK8" s="43">
        <f t="shared" si="6"/>
        <v>4.1426929329528548</v>
      </c>
    </row>
    <row r="9" spans="1:37" ht="12.75" customHeight="1" x14ac:dyDescent="0.45">
      <c r="A9" s="37">
        <f t="shared" si="9"/>
        <v>6</v>
      </c>
      <c r="B9" s="38" t="s">
        <v>2</v>
      </c>
      <c r="C9" s="39">
        <v>0</v>
      </c>
      <c r="D9" s="39">
        <v>1</v>
      </c>
      <c r="E9" s="39">
        <v>2</v>
      </c>
      <c r="F9" s="39">
        <v>1</v>
      </c>
      <c r="G9" s="39">
        <v>2</v>
      </c>
      <c r="H9" s="39">
        <v>1</v>
      </c>
      <c r="I9" s="39">
        <v>2</v>
      </c>
      <c r="J9" s="39">
        <v>1</v>
      </c>
      <c r="K9" s="39">
        <v>2</v>
      </c>
      <c r="L9" s="39">
        <v>2</v>
      </c>
      <c r="M9" s="39">
        <v>2</v>
      </c>
      <c r="N9" s="39">
        <v>2</v>
      </c>
      <c r="O9" s="39">
        <v>3</v>
      </c>
      <c r="P9" s="39">
        <v>10</v>
      </c>
      <c r="Q9" s="39">
        <v>1</v>
      </c>
      <c r="R9" s="39">
        <v>6</v>
      </c>
      <c r="S9" s="39">
        <v>5</v>
      </c>
      <c r="T9" s="39">
        <v>1</v>
      </c>
      <c r="U9" s="39">
        <v>3</v>
      </c>
      <c r="V9" s="39">
        <v>6</v>
      </c>
      <c r="W9" s="39">
        <v>2</v>
      </c>
      <c r="X9" s="39">
        <v>1</v>
      </c>
      <c r="Y9" s="39">
        <v>1</v>
      </c>
      <c r="Z9" s="39">
        <v>0</v>
      </c>
      <c r="AA9" s="39">
        <v>4</v>
      </c>
      <c r="AB9" s="39">
        <v>2</v>
      </c>
      <c r="AC9" s="39">
        <v>2</v>
      </c>
      <c r="AD9" s="39">
        <v>6</v>
      </c>
      <c r="AE9" s="39">
        <v>0</v>
      </c>
      <c r="AF9" s="40">
        <f t="shared" si="7"/>
        <v>2.4482758620689653</v>
      </c>
      <c r="AG9" s="41">
        <f t="shared" si="8"/>
        <v>5.8921161825726098E-2</v>
      </c>
      <c r="AH9" s="42">
        <f t="shared" si="3"/>
        <v>2</v>
      </c>
      <c r="AI9" s="40">
        <f t="shared" si="4"/>
        <v>2.2454113033433911</v>
      </c>
      <c r="AJ9" s="40">
        <f t="shared" si="5"/>
        <v>4.6936871654123564</v>
      </c>
      <c r="AK9" s="43">
        <f t="shared" si="6"/>
        <v>4.2454113033433911</v>
      </c>
    </row>
    <row r="10" spans="1:37" ht="12.75" customHeight="1" x14ac:dyDescent="0.45">
      <c r="A10" s="37">
        <f t="shared" si="9"/>
        <v>7</v>
      </c>
      <c r="B10" s="38" t="s">
        <v>13</v>
      </c>
      <c r="C10" s="39">
        <v>3</v>
      </c>
      <c r="D10" s="39">
        <v>0</v>
      </c>
      <c r="E10" s="39">
        <v>1</v>
      </c>
      <c r="F10" s="39">
        <v>1</v>
      </c>
      <c r="G10" s="39">
        <v>1</v>
      </c>
      <c r="H10" s="39">
        <v>0</v>
      </c>
      <c r="I10" s="39">
        <v>1</v>
      </c>
      <c r="J10" s="39">
        <v>3</v>
      </c>
      <c r="K10" s="39">
        <v>3</v>
      </c>
      <c r="L10" s="39">
        <v>4</v>
      </c>
      <c r="M10" s="39">
        <v>3</v>
      </c>
      <c r="N10" s="39">
        <v>1</v>
      </c>
      <c r="O10" s="39">
        <v>2</v>
      </c>
      <c r="P10" s="39">
        <v>1</v>
      </c>
      <c r="Q10" s="39">
        <v>0</v>
      </c>
      <c r="R10" s="39">
        <v>2</v>
      </c>
      <c r="S10" s="39">
        <v>7</v>
      </c>
      <c r="T10" s="39">
        <v>2</v>
      </c>
      <c r="U10" s="39">
        <v>1</v>
      </c>
      <c r="V10" s="39">
        <v>0</v>
      </c>
      <c r="W10" s="39">
        <v>2</v>
      </c>
      <c r="X10" s="39">
        <v>2</v>
      </c>
      <c r="Y10" s="39">
        <v>1</v>
      </c>
      <c r="Z10" s="39">
        <v>5</v>
      </c>
      <c r="AA10" s="39">
        <v>1</v>
      </c>
      <c r="AB10" s="39">
        <v>2</v>
      </c>
      <c r="AC10" s="39">
        <v>0</v>
      </c>
      <c r="AD10" s="39">
        <v>1</v>
      </c>
      <c r="AE10" s="39">
        <v>1</v>
      </c>
      <c r="AF10" s="40">
        <f t="shared" si="7"/>
        <v>1.7586206896551724</v>
      </c>
      <c r="AG10" s="41">
        <f t="shared" si="8"/>
        <v>4.2323651452282132E-2</v>
      </c>
      <c r="AH10" s="42">
        <f t="shared" si="3"/>
        <v>1</v>
      </c>
      <c r="AI10" s="40">
        <f t="shared" si="4"/>
        <v>1.5958690515066236</v>
      </c>
      <c r="AJ10" s="40">
        <f t="shared" si="5"/>
        <v>3.354489741161796</v>
      </c>
      <c r="AK10" s="43">
        <f t="shared" si="6"/>
        <v>2.5958690515066234</v>
      </c>
    </row>
    <row r="11" spans="1:37" ht="12.75" customHeight="1" x14ac:dyDescent="0.45">
      <c r="A11" s="37">
        <f t="shared" si="9"/>
        <v>8</v>
      </c>
      <c r="B11" s="38" t="s">
        <v>21</v>
      </c>
      <c r="C11" s="39">
        <v>2</v>
      </c>
      <c r="D11" s="39">
        <v>1</v>
      </c>
      <c r="E11" s="39">
        <v>0</v>
      </c>
      <c r="F11" s="39">
        <v>0</v>
      </c>
      <c r="G11" s="39">
        <v>0</v>
      </c>
      <c r="H11" s="39">
        <v>2</v>
      </c>
      <c r="I11" s="39">
        <v>7</v>
      </c>
      <c r="J11" s="39">
        <v>2</v>
      </c>
      <c r="K11" s="39">
        <v>5</v>
      </c>
      <c r="L11" s="39">
        <v>3</v>
      </c>
      <c r="M11" s="39">
        <v>2</v>
      </c>
      <c r="N11" s="39">
        <v>2</v>
      </c>
      <c r="O11" s="39">
        <v>3</v>
      </c>
      <c r="P11" s="39">
        <v>1</v>
      </c>
      <c r="Q11" s="39">
        <v>0</v>
      </c>
      <c r="R11" s="39">
        <v>0</v>
      </c>
      <c r="S11" s="39">
        <v>3</v>
      </c>
      <c r="T11" s="39">
        <v>1</v>
      </c>
      <c r="U11" s="39">
        <v>1</v>
      </c>
      <c r="V11" s="39">
        <v>1</v>
      </c>
      <c r="W11" s="39">
        <v>1</v>
      </c>
      <c r="X11" s="39">
        <v>3</v>
      </c>
      <c r="Y11" s="39">
        <v>4</v>
      </c>
      <c r="Z11" s="39">
        <v>2</v>
      </c>
      <c r="AA11" s="39">
        <v>1</v>
      </c>
      <c r="AB11" s="39">
        <v>1</v>
      </c>
      <c r="AC11" s="39">
        <v>2</v>
      </c>
      <c r="AD11" s="39">
        <v>0</v>
      </c>
      <c r="AE11" s="39">
        <v>0</v>
      </c>
      <c r="AF11" s="40">
        <f t="shared" si="7"/>
        <v>1.7241379310344827</v>
      </c>
      <c r="AG11" s="41">
        <f t="shared" si="8"/>
        <v>4.1493775933609929E-2</v>
      </c>
      <c r="AH11" s="42">
        <f t="shared" si="3"/>
        <v>1</v>
      </c>
      <c r="AI11" s="40">
        <f t="shared" si="4"/>
        <v>1.6452648880116958</v>
      </c>
      <c r="AJ11" s="40">
        <f t="shared" si="5"/>
        <v>3.3694028190461784</v>
      </c>
      <c r="AK11" s="43">
        <f t="shared" si="6"/>
        <v>2.6452648880116958</v>
      </c>
    </row>
    <row r="12" spans="1:37" ht="12.75" customHeight="1" x14ac:dyDescent="0.45">
      <c r="A12" s="37">
        <f t="shared" si="9"/>
        <v>9</v>
      </c>
      <c r="B12" s="38" t="s">
        <v>51</v>
      </c>
      <c r="C12" s="39">
        <v>0</v>
      </c>
      <c r="D12" s="39">
        <v>3</v>
      </c>
      <c r="E12" s="39">
        <v>0</v>
      </c>
      <c r="F12" s="39">
        <v>3</v>
      </c>
      <c r="G12" s="39">
        <v>1</v>
      </c>
      <c r="H12" s="39">
        <v>1</v>
      </c>
      <c r="I12" s="39">
        <v>1</v>
      </c>
      <c r="J12" s="39">
        <v>0</v>
      </c>
      <c r="K12" s="39">
        <v>2</v>
      </c>
      <c r="L12" s="39">
        <v>1</v>
      </c>
      <c r="M12" s="39">
        <v>2</v>
      </c>
      <c r="N12" s="39">
        <v>2</v>
      </c>
      <c r="O12" s="39">
        <v>2</v>
      </c>
      <c r="P12" s="39">
        <v>1</v>
      </c>
      <c r="Q12" s="39">
        <v>2</v>
      </c>
      <c r="R12" s="39">
        <v>0</v>
      </c>
      <c r="S12" s="39">
        <v>7</v>
      </c>
      <c r="T12" s="39">
        <v>1</v>
      </c>
      <c r="U12" s="39">
        <v>0</v>
      </c>
      <c r="V12" s="39">
        <v>3</v>
      </c>
      <c r="W12" s="39">
        <v>2</v>
      </c>
      <c r="X12" s="39">
        <v>1</v>
      </c>
      <c r="Y12" s="39">
        <v>1</v>
      </c>
      <c r="Z12" s="39">
        <v>0</v>
      </c>
      <c r="AA12" s="39">
        <v>1</v>
      </c>
      <c r="AB12" s="39">
        <v>1</v>
      </c>
      <c r="AC12" s="39">
        <v>6</v>
      </c>
      <c r="AD12" s="39">
        <v>0</v>
      </c>
      <c r="AE12" s="39">
        <v>6</v>
      </c>
      <c r="AF12" s="40">
        <f t="shared" si="7"/>
        <v>1.7241379310344827</v>
      </c>
      <c r="AG12" s="41">
        <f t="shared" si="8"/>
        <v>4.1493775933609929E-2</v>
      </c>
      <c r="AH12" s="42">
        <f t="shared" si="3"/>
        <v>1</v>
      </c>
      <c r="AI12" s="40">
        <f t="shared" si="4"/>
        <v>1.8496438213909865</v>
      </c>
      <c r="AJ12" s="40">
        <f t="shared" si="5"/>
        <v>3.5737817524254689</v>
      </c>
      <c r="AK12" s="43">
        <f t="shared" si="6"/>
        <v>2.8496438213909867</v>
      </c>
    </row>
    <row r="13" spans="1:37" ht="12.75" customHeight="1" x14ac:dyDescent="0.45">
      <c r="A13" s="37">
        <f t="shared" si="9"/>
        <v>10</v>
      </c>
      <c r="B13" s="38" t="s">
        <v>12</v>
      </c>
      <c r="C13" s="39">
        <v>0</v>
      </c>
      <c r="D13" s="39">
        <v>0</v>
      </c>
      <c r="E13" s="39">
        <v>2</v>
      </c>
      <c r="F13" s="39">
        <v>3</v>
      </c>
      <c r="G13" s="39">
        <v>3</v>
      </c>
      <c r="H13" s="39">
        <v>1</v>
      </c>
      <c r="I13" s="39">
        <v>3</v>
      </c>
      <c r="J13" s="39">
        <v>1</v>
      </c>
      <c r="K13" s="39">
        <v>0</v>
      </c>
      <c r="L13" s="39">
        <v>3</v>
      </c>
      <c r="M13" s="39">
        <v>0</v>
      </c>
      <c r="N13" s="39">
        <v>2</v>
      </c>
      <c r="O13" s="39">
        <v>1</v>
      </c>
      <c r="P13" s="39">
        <v>0</v>
      </c>
      <c r="Q13" s="39">
        <v>2</v>
      </c>
      <c r="R13" s="39">
        <v>3</v>
      </c>
      <c r="S13" s="39">
        <v>3</v>
      </c>
      <c r="T13" s="39">
        <v>3</v>
      </c>
      <c r="U13" s="39">
        <v>1</v>
      </c>
      <c r="V13" s="39">
        <v>0</v>
      </c>
      <c r="W13" s="39">
        <v>2</v>
      </c>
      <c r="X13" s="39">
        <v>0</v>
      </c>
      <c r="Y13" s="39">
        <v>1</v>
      </c>
      <c r="Z13" s="39">
        <v>0</v>
      </c>
      <c r="AA13" s="39">
        <v>3</v>
      </c>
      <c r="AB13" s="39">
        <v>1</v>
      </c>
      <c r="AC13" s="39">
        <v>0</v>
      </c>
      <c r="AD13" s="39">
        <v>0</v>
      </c>
      <c r="AE13" s="39">
        <v>3</v>
      </c>
      <c r="AF13" s="40">
        <f t="shared" si="7"/>
        <v>1.4137931034482758</v>
      </c>
      <c r="AG13" s="41">
        <f t="shared" si="8"/>
        <v>3.4024896265560142E-2</v>
      </c>
      <c r="AH13" s="42">
        <f t="shared" si="3"/>
        <v>1</v>
      </c>
      <c r="AI13" s="40">
        <f t="shared" si="4"/>
        <v>1.2682170099144914</v>
      </c>
      <c r="AJ13" s="40">
        <f t="shared" si="5"/>
        <v>2.6820101133627672</v>
      </c>
      <c r="AK13" s="43">
        <f t="shared" si="6"/>
        <v>2.2682170099144914</v>
      </c>
    </row>
    <row r="14" spans="1:37" ht="12.75" customHeight="1" x14ac:dyDescent="0.45">
      <c r="A14" s="37">
        <f t="shared" si="9"/>
        <v>11</v>
      </c>
      <c r="B14" s="38" t="s">
        <v>7</v>
      </c>
      <c r="C14" s="39">
        <v>1</v>
      </c>
      <c r="D14" s="39">
        <v>0</v>
      </c>
      <c r="E14" s="39">
        <v>1</v>
      </c>
      <c r="F14" s="39">
        <v>2</v>
      </c>
      <c r="G14" s="39">
        <v>3</v>
      </c>
      <c r="H14" s="39">
        <v>1</v>
      </c>
      <c r="I14" s="39">
        <v>1</v>
      </c>
      <c r="J14" s="39">
        <v>3</v>
      </c>
      <c r="K14" s="39">
        <v>3</v>
      </c>
      <c r="L14" s="39">
        <v>1</v>
      </c>
      <c r="M14" s="39">
        <v>1</v>
      </c>
      <c r="N14" s="39">
        <v>0</v>
      </c>
      <c r="O14" s="39">
        <v>1</v>
      </c>
      <c r="P14" s="39">
        <v>2</v>
      </c>
      <c r="Q14" s="39">
        <v>2</v>
      </c>
      <c r="R14" s="39">
        <v>1</v>
      </c>
      <c r="S14" s="39">
        <v>5</v>
      </c>
      <c r="T14" s="39">
        <v>1</v>
      </c>
      <c r="U14" s="39">
        <v>2</v>
      </c>
      <c r="V14" s="39">
        <v>1</v>
      </c>
      <c r="W14" s="39">
        <v>1</v>
      </c>
      <c r="X14" s="39">
        <v>1</v>
      </c>
      <c r="Y14" s="39">
        <v>0</v>
      </c>
      <c r="Z14" s="39">
        <v>0</v>
      </c>
      <c r="AA14" s="39">
        <v>1</v>
      </c>
      <c r="AB14" s="39">
        <v>1</v>
      </c>
      <c r="AC14" s="39">
        <v>0</v>
      </c>
      <c r="AD14" s="39">
        <v>0</v>
      </c>
      <c r="AE14" s="39">
        <v>0</v>
      </c>
      <c r="AF14" s="40">
        <f t="shared" si="7"/>
        <v>1.2413793103448276</v>
      </c>
      <c r="AG14" s="41">
        <f t="shared" si="8"/>
        <v>2.9875518672199151E-2</v>
      </c>
      <c r="AH14" s="42">
        <f t="shared" si="3"/>
        <v>1</v>
      </c>
      <c r="AI14" s="40">
        <f t="shared" si="4"/>
        <v>1.1543449723851773</v>
      </c>
      <c r="AJ14" s="40">
        <f t="shared" si="5"/>
        <v>2.3957242827300052</v>
      </c>
      <c r="AK14" s="43">
        <f t="shared" si="6"/>
        <v>2.1543449723851773</v>
      </c>
    </row>
    <row r="15" spans="1:37" ht="12.75" customHeight="1" x14ac:dyDescent="0.45">
      <c r="A15" s="37">
        <f t="shared" si="9"/>
        <v>12</v>
      </c>
      <c r="B15" s="38" t="s">
        <v>60</v>
      </c>
      <c r="C15" s="39">
        <v>2</v>
      </c>
      <c r="D15" s="39">
        <v>1</v>
      </c>
      <c r="E15" s="39">
        <v>2</v>
      </c>
      <c r="F15" s="39">
        <v>1</v>
      </c>
      <c r="G15" s="39">
        <v>1</v>
      </c>
      <c r="H15" s="39">
        <v>1</v>
      </c>
      <c r="I15" s="39">
        <v>4</v>
      </c>
      <c r="J15" s="39">
        <v>2</v>
      </c>
      <c r="K15" s="39">
        <v>0</v>
      </c>
      <c r="L15" s="39">
        <v>1</v>
      </c>
      <c r="M15" s="39">
        <v>1</v>
      </c>
      <c r="N15" s="39">
        <v>1</v>
      </c>
      <c r="O15" s="39">
        <v>1</v>
      </c>
      <c r="P15" s="39">
        <v>0</v>
      </c>
      <c r="Q15" s="39">
        <v>0</v>
      </c>
      <c r="R15" s="39">
        <v>0</v>
      </c>
      <c r="S15" s="39">
        <v>1</v>
      </c>
      <c r="T15" s="39">
        <v>2</v>
      </c>
      <c r="U15" s="39">
        <v>1</v>
      </c>
      <c r="V15" s="39">
        <v>0</v>
      </c>
      <c r="W15" s="39">
        <v>3</v>
      </c>
      <c r="X15" s="39">
        <v>3</v>
      </c>
      <c r="Y15" s="39">
        <v>2</v>
      </c>
      <c r="Z15" s="39">
        <v>0</v>
      </c>
      <c r="AA15" s="39">
        <v>0</v>
      </c>
      <c r="AB15" s="39">
        <v>0</v>
      </c>
      <c r="AC15" s="39">
        <v>1</v>
      </c>
      <c r="AD15" s="39">
        <v>1</v>
      </c>
      <c r="AE15" s="39">
        <v>0</v>
      </c>
      <c r="AF15" s="40">
        <f t="shared" si="7"/>
        <v>1.103448275862069</v>
      </c>
      <c r="AG15" s="41">
        <f t="shared" si="8"/>
        <v>2.6556016597510355E-2</v>
      </c>
      <c r="AH15" s="42">
        <f t="shared" si="3"/>
        <v>1</v>
      </c>
      <c r="AI15" s="40">
        <f t="shared" si="4"/>
        <v>1.046928418422431</v>
      </c>
      <c r="AJ15" s="40">
        <f t="shared" si="5"/>
        <v>2.1503766942844997</v>
      </c>
      <c r="AK15" s="43">
        <f t="shared" si="6"/>
        <v>2.0469284184224312</v>
      </c>
    </row>
    <row r="16" spans="1:37" ht="12.75" customHeight="1" x14ac:dyDescent="0.45">
      <c r="A16" s="37">
        <f t="shared" si="9"/>
        <v>13</v>
      </c>
      <c r="B16" s="38" t="s">
        <v>3</v>
      </c>
      <c r="C16" s="39">
        <v>1</v>
      </c>
      <c r="D16" s="39">
        <v>0</v>
      </c>
      <c r="E16" s="39">
        <v>0</v>
      </c>
      <c r="F16" s="39">
        <v>0</v>
      </c>
      <c r="G16" s="39">
        <v>3</v>
      </c>
      <c r="H16" s="39">
        <v>3</v>
      </c>
      <c r="I16" s="39">
        <v>0</v>
      </c>
      <c r="J16" s="39">
        <v>1</v>
      </c>
      <c r="K16" s="39">
        <v>1</v>
      </c>
      <c r="L16" s="39">
        <v>4</v>
      </c>
      <c r="M16" s="39">
        <v>1</v>
      </c>
      <c r="N16" s="39">
        <v>0</v>
      </c>
      <c r="O16" s="39">
        <v>0</v>
      </c>
      <c r="P16" s="39">
        <v>3</v>
      </c>
      <c r="Q16" s="39">
        <v>1</v>
      </c>
      <c r="R16" s="39">
        <v>1</v>
      </c>
      <c r="S16" s="39">
        <v>2</v>
      </c>
      <c r="T16" s="39">
        <v>3</v>
      </c>
      <c r="U16" s="39">
        <v>1</v>
      </c>
      <c r="V16" s="39">
        <v>0</v>
      </c>
      <c r="W16" s="39">
        <v>0</v>
      </c>
      <c r="X16" s="39">
        <v>0</v>
      </c>
      <c r="Y16" s="39">
        <v>0</v>
      </c>
      <c r="Z16" s="39">
        <v>1</v>
      </c>
      <c r="AA16" s="39">
        <v>4</v>
      </c>
      <c r="AB16" s="39">
        <v>0</v>
      </c>
      <c r="AC16" s="39">
        <v>0</v>
      </c>
      <c r="AD16" s="39">
        <v>0</v>
      </c>
      <c r="AE16" s="39">
        <v>1</v>
      </c>
      <c r="AF16" s="40">
        <f t="shared" si="7"/>
        <v>1.0689655172413792</v>
      </c>
      <c r="AG16" s="41">
        <f t="shared" si="8"/>
        <v>2.5726141078838156E-2</v>
      </c>
      <c r="AH16" s="42">
        <f t="shared" si="3"/>
        <v>1</v>
      </c>
      <c r="AI16" s="40">
        <f t="shared" si="4"/>
        <v>1.3074247993331509</v>
      </c>
      <c r="AJ16" s="40">
        <f t="shared" si="5"/>
        <v>2.3763903165745299</v>
      </c>
      <c r="AK16" s="43">
        <f t="shared" si="6"/>
        <v>2.3074247993331509</v>
      </c>
    </row>
    <row r="17" spans="1:37" ht="12.75" customHeight="1" x14ac:dyDescent="0.45">
      <c r="A17" s="37">
        <f t="shared" si="9"/>
        <v>14</v>
      </c>
      <c r="B17" s="38" t="s">
        <v>14</v>
      </c>
      <c r="C17" s="39">
        <v>3</v>
      </c>
      <c r="D17" s="39">
        <v>0</v>
      </c>
      <c r="E17" s="39">
        <v>1</v>
      </c>
      <c r="F17" s="39">
        <v>2</v>
      </c>
      <c r="G17" s="39">
        <v>1</v>
      </c>
      <c r="H17" s="39">
        <v>0</v>
      </c>
      <c r="I17" s="39">
        <v>1</v>
      </c>
      <c r="J17" s="39">
        <v>2</v>
      </c>
      <c r="K17" s="39">
        <v>1</v>
      </c>
      <c r="L17" s="39">
        <v>3</v>
      </c>
      <c r="M17" s="39">
        <v>1</v>
      </c>
      <c r="N17" s="39">
        <v>0</v>
      </c>
      <c r="O17" s="39">
        <v>0</v>
      </c>
      <c r="P17" s="39">
        <v>1</v>
      </c>
      <c r="Q17" s="39">
        <v>1</v>
      </c>
      <c r="R17" s="39">
        <v>1</v>
      </c>
      <c r="S17" s="39">
        <v>0</v>
      </c>
      <c r="T17" s="39">
        <v>1</v>
      </c>
      <c r="U17" s="39">
        <v>1</v>
      </c>
      <c r="V17" s="39">
        <v>2</v>
      </c>
      <c r="W17" s="39">
        <v>2</v>
      </c>
      <c r="X17" s="39">
        <v>0</v>
      </c>
      <c r="Y17" s="39">
        <v>2</v>
      </c>
      <c r="Z17" s="39">
        <v>0</v>
      </c>
      <c r="AA17" s="39">
        <v>0</v>
      </c>
      <c r="AB17" s="39">
        <v>0</v>
      </c>
      <c r="AC17" s="39">
        <v>3</v>
      </c>
      <c r="AD17" s="39">
        <v>0</v>
      </c>
      <c r="AE17" s="39">
        <v>1</v>
      </c>
      <c r="AF17" s="40">
        <f t="shared" si="7"/>
        <v>1.0344827586206897</v>
      </c>
      <c r="AG17" s="41">
        <f t="shared" si="8"/>
        <v>2.489626556016596E-2</v>
      </c>
      <c r="AH17" s="42">
        <f t="shared" si="3"/>
        <v>1</v>
      </c>
      <c r="AI17" s="40">
        <f t="shared" si="4"/>
        <v>0.98135324281938263</v>
      </c>
      <c r="AJ17" s="40">
        <f t="shared" si="5"/>
        <v>2.0158360014400722</v>
      </c>
      <c r="AK17" s="43">
        <f t="shared" si="6"/>
        <v>1.9813532428193827</v>
      </c>
    </row>
    <row r="18" spans="1:37" ht="12.75" customHeight="1" x14ac:dyDescent="0.45">
      <c r="A18" s="37">
        <f t="shared" si="9"/>
        <v>15</v>
      </c>
      <c r="B18" s="38" t="s">
        <v>10</v>
      </c>
      <c r="C18" s="39">
        <v>3</v>
      </c>
      <c r="D18" s="39">
        <v>1</v>
      </c>
      <c r="E18" s="39">
        <v>0</v>
      </c>
      <c r="F18" s="39">
        <v>0</v>
      </c>
      <c r="G18" s="39">
        <v>0</v>
      </c>
      <c r="H18" s="39">
        <v>1</v>
      </c>
      <c r="I18" s="39">
        <v>0</v>
      </c>
      <c r="J18" s="39">
        <v>3</v>
      </c>
      <c r="K18" s="39">
        <v>1</v>
      </c>
      <c r="L18" s="39">
        <v>0</v>
      </c>
      <c r="M18" s="39">
        <v>0</v>
      </c>
      <c r="N18" s="39">
        <v>1</v>
      </c>
      <c r="O18" s="39">
        <v>1</v>
      </c>
      <c r="P18" s="39">
        <v>0</v>
      </c>
      <c r="Q18" s="39">
        <v>0</v>
      </c>
      <c r="R18" s="39">
        <v>4</v>
      </c>
      <c r="S18" s="39">
        <v>4</v>
      </c>
      <c r="T18" s="39">
        <v>0</v>
      </c>
      <c r="U18" s="39">
        <v>0</v>
      </c>
      <c r="V18" s="39">
        <v>0</v>
      </c>
      <c r="W18" s="39">
        <v>2</v>
      </c>
      <c r="X18" s="39">
        <v>1</v>
      </c>
      <c r="Y18" s="39">
        <v>1</v>
      </c>
      <c r="Z18" s="39">
        <v>2</v>
      </c>
      <c r="AA18" s="39">
        <v>2</v>
      </c>
      <c r="AB18" s="39">
        <v>0</v>
      </c>
      <c r="AC18" s="39">
        <v>0</v>
      </c>
      <c r="AD18" s="39">
        <v>2</v>
      </c>
      <c r="AE18" s="39">
        <v>0</v>
      </c>
      <c r="AF18" s="40">
        <f t="shared" si="7"/>
        <v>1</v>
      </c>
      <c r="AG18" s="41">
        <f t="shared" si="8"/>
        <v>2.406639004149376E-2</v>
      </c>
      <c r="AH18" s="42">
        <f t="shared" si="3"/>
        <v>1</v>
      </c>
      <c r="AI18" s="40">
        <f t="shared" si="4"/>
        <v>1.2535663410560174</v>
      </c>
      <c r="AJ18" s="40">
        <f t="shared" si="5"/>
        <v>2.2535663410560174</v>
      </c>
      <c r="AK18" s="43">
        <f t="shared" si="6"/>
        <v>2.2535663410560174</v>
      </c>
    </row>
    <row r="19" spans="1:37" ht="12.75" customHeight="1" x14ac:dyDescent="0.45">
      <c r="A19" s="37">
        <f t="shared" si="9"/>
        <v>16</v>
      </c>
      <c r="B19" s="38" t="s">
        <v>6</v>
      </c>
      <c r="C19" s="39">
        <v>1</v>
      </c>
      <c r="D19" s="39">
        <v>2</v>
      </c>
      <c r="E19" s="39">
        <v>1</v>
      </c>
      <c r="F19" s="39">
        <v>2</v>
      </c>
      <c r="G19" s="39">
        <v>1</v>
      </c>
      <c r="H19" s="39">
        <v>2</v>
      </c>
      <c r="I19" s="39">
        <v>0</v>
      </c>
      <c r="J19" s="39">
        <v>1</v>
      </c>
      <c r="K19" s="39">
        <v>1</v>
      </c>
      <c r="L19" s="39">
        <v>0</v>
      </c>
      <c r="M19" s="39">
        <v>0</v>
      </c>
      <c r="N19" s="39">
        <v>1</v>
      </c>
      <c r="O19" s="39">
        <v>4</v>
      </c>
      <c r="P19" s="39">
        <v>4</v>
      </c>
      <c r="Q19" s="39">
        <v>0</v>
      </c>
      <c r="R19" s="39">
        <v>1</v>
      </c>
      <c r="S19" s="39">
        <v>0</v>
      </c>
      <c r="T19" s="39">
        <v>2</v>
      </c>
      <c r="U19" s="39">
        <v>1</v>
      </c>
      <c r="V19" s="39">
        <v>1</v>
      </c>
      <c r="W19" s="39">
        <v>1</v>
      </c>
      <c r="X19" s="39">
        <v>0</v>
      </c>
      <c r="Y19" s="39">
        <v>0</v>
      </c>
      <c r="Z19" s="39">
        <v>0</v>
      </c>
      <c r="AA19" s="39">
        <v>1</v>
      </c>
      <c r="AB19" s="39">
        <v>1</v>
      </c>
      <c r="AC19" s="39">
        <v>0</v>
      </c>
      <c r="AD19" s="39">
        <v>0</v>
      </c>
      <c r="AE19" s="39">
        <v>0</v>
      </c>
      <c r="AF19" s="40">
        <f t="shared" si="7"/>
        <v>0.96551724137931039</v>
      </c>
      <c r="AG19" s="41">
        <f t="shared" si="8"/>
        <v>2.3236514522821564E-2</v>
      </c>
      <c r="AH19" s="42">
        <f t="shared" si="3"/>
        <v>1</v>
      </c>
      <c r="AI19" s="40">
        <f t="shared" si="4"/>
        <v>1.0850529486978193</v>
      </c>
      <c r="AJ19" s="40">
        <f t="shared" si="5"/>
        <v>2.0505701900771296</v>
      </c>
      <c r="AK19" s="43">
        <f t="shared" si="6"/>
        <v>2.0850529486978191</v>
      </c>
    </row>
    <row r="20" spans="1:37" ht="12.75" customHeight="1" x14ac:dyDescent="0.45">
      <c r="A20" s="37">
        <f t="shared" si="9"/>
        <v>17</v>
      </c>
      <c r="B20" s="38" t="s">
        <v>15</v>
      </c>
      <c r="C20" s="39">
        <v>0</v>
      </c>
      <c r="D20" s="39">
        <v>1</v>
      </c>
      <c r="E20" s="39">
        <v>0</v>
      </c>
      <c r="F20" s="39">
        <v>1</v>
      </c>
      <c r="G20" s="39">
        <v>0</v>
      </c>
      <c r="H20" s="39">
        <v>1</v>
      </c>
      <c r="I20" s="39">
        <v>1</v>
      </c>
      <c r="J20" s="39">
        <v>0</v>
      </c>
      <c r="K20" s="39">
        <v>1</v>
      </c>
      <c r="L20" s="39">
        <v>0</v>
      </c>
      <c r="M20" s="39">
        <v>0</v>
      </c>
      <c r="N20" s="39">
        <v>1</v>
      </c>
      <c r="O20" s="39">
        <v>2</v>
      </c>
      <c r="P20" s="39">
        <v>1</v>
      </c>
      <c r="Q20" s="39">
        <v>3</v>
      </c>
      <c r="R20" s="39">
        <v>1</v>
      </c>
      <c r="S20" s="39">
        <v>1</v>
      </c>
      <c r="T20" s="39">
        <v>1</v>
      </c>
      <c r="U20" s="39">
        <v>0</v>
      </c>
      <c r="V20" s="39">
        <v>1</v>
      </c>
      <c r="W20" s="39">
        <v>0</v>
      </c>
      <c r="X20" s="39">
        <v>4</v>
      </c>
      <c r="Y20" s="39">
        <v>1</v>
      </c>
      <c r="Z20" s="39">
        <v>0</v>
      </c>
      <c r="AA20" s="39">
        <v>1</v>
      </c>
      <c r="AB20" s="39">
        <v>0</v>
      </c>
      <c r="AC20" s="39">
        <v>1</v>
      </c>
      <c r="AD20" s="39">
        <v>1</v>
      </c>
      <c r="AE20" s="39">
        <v>0</v>
      </c>
      <c r="AF20" s="40">
        <f t="shared" si="7"/>
        <v>0.82758620689655171</v>
      </c>
      <c r="AG20" s="41">
        <f t="shared" si="8"/>
        <v>1.9917012448132768E-2</v>
      </c>
      <c r="AH20" s="42">
        <f t="shared" si="3"/>
        <v>1</v>
      </c>
      <c r="AI20" s="40">
        <f t="shared" si="4"/>
        <v>0.9284766908852593</v>
      </c>
      <c r="AJ20" s="40">
        <f t="shared" si="5"/>
        <v>1.7560628977818111</v>
      </c>
      <c r="AK20" s="43">
        <f t="shared" si="6"/>
        <v>1.9284766908852593</v>
      </c>
    </row>
    <row r="21" spans="1:37" ht="12.75" customHeight="1" x14ac:dyDescent="0.45">
      <c r="A21" s="37">
        <f t="shared" si="9"/>
        <v>18</v>
      </c>
      <c r="B21" s="38" t="s">
        <v>16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2</v>
      </c>
      <c r="K21" s="39">
        <v>1</v>
      </c>
      <c r="L21" s="39">
        <v>1</v>
      </c>
      <c r="M21" s="39">
        <v>0</v>
      </c>
      <c r="N21" s="39">
        <v>0</v>
      </c>
      <c r="O21" s="39">
        <v>0</v>
      </c>
      <c r="P21" s="39">
        <v>1</v>
      </c>
      <c r="Q21" s="39">
        <v>1</v>
      </c>
      <c r="R21" s="39">
        <v>0</v>
      </c>
      <c r="S21" s="39">
        <v>0</v>
      </c>
      <c r="T21" s="39">
        <v>0</v>
      </c>
      <c r="U21" s="39">
        <v>1</v>
      </c>
      <c r="V21" s="39">
        <v>2</v>
      </c>
      <c r="W21" s="39">
        <v>0</v>
      </c>
      <c r="X21" s="39">
        <v>0</v>
      </c>
      <c r="Y21" s="39">
        <v>2</v>
      </c>
      <c r="Z21" s="39">
        <v>0</v>
      </c>
      <c r="AA21" s="39">
        <v>3</v>
      </c>
      <c r="AB21" s="39">
        <v>1</v>
      </c>
      <c r="AC21" s="39">
        <v>3</v>
      </c>
      <c r="AD21" s="39">
        <v>1</v>
      </c>
      <c r="AE21" s="39">
        <v>1</v>
      </c>
      <c r="AF21" s="40">
        <f t="shared" si="7"/>
        <v>0.68965517241379315</v>
      </c>
      <c r="AG21" s="41">
        <f t="shared" si="8"/>
        <v>1.6597510373443973E-2</v>
      </c>
      <c r="AH21" s="42">
        <f t="shared" si="3"/>
        <v>0</v>
      </c>
      <c r="AI21" s="40">
        <f t="shared" si="4"/>
        <v>0.92980214008381024</v>
      </c>
      <c r="AJ21" s="40">
        <f t="shared" si="5"/>
        <v>1.6194573124976035</v>
      </c>
      <c r="AK21" s="43">
        <f t="shared" si="6"/>
        <v>0.92980214008381024</v>
      </c>
    </row>
    <row r="22" spans="1:37" ht="12.75" customHeight="1" x14ac:dyDescent="0.45">
      <c r="A22" s="37">
        <f t="shared" si="9"/>
        <v>19</v>
      </c>
      <c r="B22" s="38" t="s">
        <v>26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</v>
      </c>
      <c r="I22" s="39">
        <v>2</v>
      </c>
      <c r="J22" s="39">
        <v>2</v>
      </c>
      <c r="K22" s="39">
        <v>0</v>
      </c>
      <c r="L22" s="39">
        <v>0</v>
      </c>
      <c r="M22" s="39">
        <v>1</v>
      </c>
      <c r="N22" s="39">
        <v>0</v>
      </c>
      <c r="O22" s="39">
        <v>1</v>
      </c>
      <c r="P22" s="39">
        <v>1</v>
      </c>
      <c r="Q22" s="39">
        <v>1</v>
      </c>
      <c r="R22" s="39">
        <v>0</v>
      </c>
      <c r="S22" s="39">
        <v>1</v>
      </c>
      <c r="T22" s="39">
        <v>0</v>
      </c>
      <c r="U22" s="39">
        <v>1</v>
      </c>
      <c r="V22" s="39">
        <v>2</v>
      </c>
      <c r="W22" s="39">
        <v>1</v>
      </c>
      <c r="X22" s="39">
        <v>2</v>
      </c>
      <c r="Y22" s="39">
        <v>0</v>
      </c>
      <c r="Z22" s="39">
        <v>0</v>
      </c>
      <c r="AA22" s="39">
        <v>2</v>
      </c>
      <c r="AB22" s="39">
        <v>0</v>
      </c>
      <c r="AC22" s="39">
        <v>0</v>
      </c>
      <c r="AD22" s="39">
        <v>0</v>
      </c>
      <c r="AE22" s="39">
        <v>0</v>
      </c>
      <c r="AF22" s="40">
        <f t="shared" si="7"/>
        <v>0.65517241379310343</v>
      </c>
      <c r="AG22" s="41">
        <f t="shared" si="8"/>
        <v>1.5767634854771773E-2</v>
      </c>
      <c r="AH22" s="42">
        <f t="shared" si="3"/>
        <v>0</v>
      </c>
      <c r="AI22" s="40">
        <f t="shared" si="4"/>
        <v>0.81397885498007849</v>
      </c>
      <c r="AJ22" s="40">
        <f t="shared" si="5"/>
        <v>1.469151268773182</v>
      </c>
      <c r="AK22" s="43">
        <f t="shared" si="6"/>
        <v>0.81397885498007849</v>
      </c>
    </row>
    <row r="23" spans="1:37" ht="12.75" customHeight="1" x14ac:dyDescent="0.45">
      <c r="A23" s="37">
        <f t="shared" si="9"/>
        <v>20</v>
      </c>
      <c r="B23" s="38" t="s">
        <v>58</v>
      </c>
      <c r="C23" s="39">
        <v>1</v>
      </c>
      <c r="D23" s="39">
        <v>0</v>
      </c>
      <c r="E23" s="39">
        <v>1</v>
      </c>
      <c r="F23" s="39">
        <v>0</v>
      </c>
      <c r="G23" s="39">
        <v>1</v>
      </c>
      <c r="H23" s="39">
        <v>0</v>
      </c>
      <c r="I23" s="39">
        <v>1</v>
      </c>
      <c r="J23" s="39">
        <v>0</v>
      </c>
      <c r="K23" s="39">
        <v>1</v>
      </c>
      <c r="L23" s="39">
        <v>0</v>
      </c>
      <c r="M23" s="39">
        <v>2</v>
      </c>
      <c r="N23" s="39">
        <v>0</v>
      </c>
      <c r="O23" s="39">
        <v>1</v>
      </c>
      <c r="P23" s="39">
        <v>0</v>
      </c>
      <c r="Q23" s="39">
        <v>0</v>
      </c>
      <c r="R23" s="39">
        <v>0</v>
      </c>
      <c r="S23" s="39">
        <v>0</v>
      </c>
      <c r="T23" s="39">
        <v>1</v>
      </c>
      <c r="U23" s="39">
        <v>0</v>
      </c>
      <c r="V23" s="39">
        <v>0</v>
      </c>
      <c r="W23" s="39">
        <v>0</v>
      </c>
      <c r="X23" s="39">
        <v>0</v>
      </c>
      <c r="Y23" s="39">
        <v>1</v>
      </c>
      <c r="Z23" s="39">
        <v>1</v>
      </c>
      <c r="AA23" s="39">
        <v>1</v>
      </c>
      <c r="AB23" s="39">
        <v>2</v>
      </c>
      <c r="AC23" s="39">
        <v>0</v>
      </c>
      <c r="AD23" s="39">
        <v>0</v>
      </c>
      <c r="AE23" s="39">
        <v>0</v>
      </c>
      <c r="AF23" s="40">
        <f t="shared" si="7"/>
        <v>0.48275862068965519</v>
      </c>
      <c r="AG23" s="41">
        <f t="shared" si="8"/>
        <v>1.1618257261410782E-2</v>
      </c>
      <c r="AH23" s="42">
        <f t="shared" si="3"/>
        <v>0</v>
      </c>
      <c r="AI23" s="40">
        <f t="shared" si="4"/>
        <v>0.63362278408554351</v>
      </c>
      <c r="AJ23" s="40">
        <f t="shared" si="5"/>
        <v>1.1163814047751988</v>
      </c>
      <c r="AK23" s="43">
        <f t="shared" si="6"/>
        <v>0.63362278408554351</v>
      </c>
    </row>
    <row r="24" spans="1:37" ht="12.75" customHeight="1" x14ac:dyDescent="0.45">
      <c r="A24" s="37">
        <f t="shared" si="9"/>
        <v>21</v>
      </c>
      <c r="B24" s="38" t="s">
        <v>24</v>
      </c>
      <c r="C24" s="39">
        <v>0</v>
      </c>
      <c r="D24" s="39">
        <v>1</v>
      </c>
      <c r="E24" s="39">
        <v>0</v>
      </c>
      <c r="F24" s="39">
        <v>0</v>
      </c>
      <c r="G24" s="39">
        <v>0</v>
      </c>
      <c r="H24" s="39">
        <v>0</v>
      </c>
      <c r="I24" s="39">
        <v>1</v>
      </c>
      <c r="J24" s="39">
        <v>1</v>
      </c>
      <c r="K24" s="39">
        <v>1</v>
      </c>
      <c r="L24" s="39">
        <v>0</v>
      </c>
      <c r="M24" s="39">
        <v>1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39">
        <v>0</v>
      </c>
      <c r="Z24" s="39">
        <v>0</v>
      </c>
      <c r="AA24" s="39">
        <v>2</v>
      </c>
      <c r="AB24" s="39">
        <v>4</v>
      </c>
      <c r="AC24" s="39">
        <v>0</v>
      </c>
      <c r="AD24" s="39">
        <v>0</v>
      </c>
      <c r="AE24" s="39">
        <v>1</v>
      </c>
      <c r="AF24" s="40">
        <f t="shared" si="7"/>
        <v>0.44827586206896552</v>
      </c>
      <c r="AG24" s="41">
        <f t="shared" si="8"/>
        <v>1.0788381742738582E-2</v>
      </c>
      <c r="AH24" s="42">
        <f t="shared" si="3"/>
        <v>0</v>
      </c>
      <c r="AI24" s="40">
        <f t="shared" si="4"/>
        <v>0.86957324905264899</v>
      </c>
      <c r="AJ24" s="40">
        <f t="shared" si="5"/>
        <v>1.3178491111216144</v>
      </c>
      <c r="AK24" s="43">
        <f t="shared" si="6"/>
        <v>0.86957324905264899</v>
      </c>
    </row>
    <row r="25" spans="1:37" ht="12.75" customHeight="1" x14ac:dyDescent="0.45">
      <c r="A25" s="37">
        <f t="shared" si="9"/>
        <v>22</v>
      </c>
      <c r="B25" s="38" t="s">
        <v>9</v>
      </c>
      <c r="C25" s="39">
        <v>1</v>
      </c>
      <c r="D25" s="39">
        <v>0</v>
      </c>
      <c r="E25" s="39">
        <v>0</v>
      </c>
      <c r="F25" s="39">
        <v>0</v>
      </c>
      <c r="G25" s="39">
        <v>2</v>
      </c>
      <c r="H25" s="39">
        <v>0</v>
      </c>
      <c r="I25" s="39">
        <v>1</v>
      </c>
      <c r="J25" s="39">
        <v>1</v>
      </c>
      <c r="K25" s="39">
        <v>0</v>
      </c>
      <c r="L25" s="39">
        <v>1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1</v>
      </c>
      <c r="U25" s="39">
        <v>0</v>
      </c>
      <c r="V25" s="39">
        <v>1</v>
      </c>
      <c r="W25" s="39">
        <v>0</v>
      </c>
      <c r="X25" s="39">
        <v>0</v>
      </c>
      <c r="Y25" s="39">
        <v>1</v>
      </c>
      <c r="Z25" s="39">
        <v>1</v>
      </c>
      <c r="AA25" s="39">
        <v>0</v>
      </c>
      <c r="AB25" s="39">
        <v>0</v>
      </c>
      <c r="AC25" s="39">
        <v>1</v>
      </c>
      <c r="AD25" s="39">
        <v>0</v>
      </c>
      <c r="AE25" s="39">
        <v>2</v>
      </c>
      <c r="AF25" s="40">
        <f t="shared" si="7"/>
        <v>0.44827586206896552</v>
      </c>
      <c r="AG25" s="41">
        <f t="shared" si="8"/>
        <v>1.0788381742738582E-2</v>
      </c>
      <c r="AH25" s="42">
        <f t="shared" si="3"/>
        <v>0</v>
      </c>
      <c r="AI25" s="40">
        <f t="shared" si="4"/>
        <v>0.63167616570923679</v>
      </c>
      <c r="AJ25" s="40">
        <f t="shared" si="5"/>
        <v>1.0799520277782024</v>
      </c>
      <c r="AK25" s="43">
        <f t="shared" si="6"/>
        <v>0.63167616570923679</v>
      </c>
    </row>
    <row r="26" spans="1:37" ht="12.75" customHeight="1" x14ac:dyDescent="0.45">
      <c r="A26" s="37">
        <f t="shared" si="9"/>
        <v>23</v>
      </c>
      <c r="B26" s="38" t="s">
        <v>50</v>
      </c>
      <c r="C26" s="39">
        <v>0</v>
      </c>
      <c r="D26" s="39">
        <v>0</v>
      </c>
      <c r="E26" s="39">
        <v>1</v>
      </c>
      <c r="F26" s="39">
        <v>1</v>
      </c>
      <c r="G26" s="39">
        <v>0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M26" s="39">
        <v>2</v>
      </c>
      <c r="N26" s="39">
        <v>0</v>
      </c>
      <c r="O26" s="39">
        <v>0</v>
      </c>
      <c r="P26" s="39">
        <v>1</v>
      </c>
      <c r="Q26" s="39">
        <v>0</v>
      </c>
      <c r="R26" s="39">
        <v>1</v>
      </c>
      <c r="S26" s="39">
        <v>0</v>
      </c>
      <c r="T26" s="39">
        <v>1</v>
      </c>
      <c r="U26" s="39">
        <v>0</v>
      </c>
      <c r="V26" s="39">
        <v>0</v>
      </c>
      <c r="W26" s="39">
        <v>2</v>
      </c>
      <c r="X26" s="39">
        <v>2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40">
        <f t="shared" si="7"/>
        <v>0.41379310344827586</v>
      </c>
      <c r="AG26" s="41">
        <f t="shared" si="8"/>
        <v>9.9585062240663842E-3</v>
      </c>
      <c r="AH26" s="42">
        <f t="shared" si="3"/>
        <v>0</v>
      </c>
      <c r="AI26" s="40">
        <f t="shared" si="4"/>
        <v>0.68228823922101312</v>
      </c>
      <c r="AJ26" s="40">
        <f t="shared" si="5"/>
        <v>1.096081342669289</v>
      </c>
      <c r="AK26" s="43">
        <f t="shared" si="6"/>
        <v>0.68228823922101312</v>
      </c>
    </row>
    <row r="27" spans="1:37" ht="12.75" customHeight="1" x14ac:dyDescent="0.45">
      <c r="A27" s="37">
        <f t="shared" si="9"/>
        <v>24</v>
      </c>
      <c r="B27" s="38" t="s">
        <v>11</v>
      </c>
      <c r="C27" s="39">
        <v>0</v>
      </c>
      <c r="D27" s="39">
        <v>0</v>
      </c>
      <c r="E27" s="39">
        <v>0</v>
      </c>
      <c r="F27" s="39">
        <v>1</v>
      </c>
      <c r="G27" s="39">
        <v>1</v>
      </c>
      <c r="H27" s="39">
        <v>0</v>
      </c>
      <c r="I27" s="39">
        <v>1</v>
      </c>
      <c r="J27" s="39">
        <v>1</v>
      </c>
      <c r="K27" s="39">
        <v>0</v>
      </c>
      <c r="L27" s="39">
        <v>1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1</v>
      </c>
      <c r="U27" s="39">
        <v>0</v>
      </c>
      <c r="V27" s="39">
        <v>0</v>
      </c>
      <c r="W27" s="39">
        <v>1</v>
      </c>
      <c r="X27" s="39">
        <v>1</v>
      </c>
      <c r="Y27" s="39">
        <v>0</v>
      </c>
      <c r="Z27" s="39">
        <v>0</v>
      </c>
      <c r="AA27" s="39">
        <v>1</v>
      </c>
      <c r="AB27" s="39">
        <v>0</v>
      </c>
      <c r="AC27" s="39">
        <v>1</v>
      </c>
      <c r="AD27" s="39">
        <v>1</v>
      </c>
      <c r="AE27" s="39">
        <v>0</v>
      </c>
      <c r="AF27" s="40">
        <f t="shared" si="7"/>
        <v>0.37931034482758619</v>
      </c>
      <c r="AG27" s="41">
        <f t="shared" si="8"/>
        <v>9.1286307053941845E-3</v>
      </c>
      <c r="AH27" s="42">
        <f t="shared" si="3"/>
        <v>0</v>
      </c>
      <c r="AI27" s="40">
        <f t="shared" si="4"/>
        <v>0.49380397379124008</v>
      </c>
      <c r="AJ27" s="40">
        <f t="shared" si="5"/>
        <v>0.87311431861882627</v>
      </c>
      <c r="AK27" s="43">
        <f t="shared" si="6"/>
        <v>0.49380397379124008</v>
      </c>
    </row>
    <row r="28" spans="1:37" ht="12.75" customHeight="1" x14ac:dyDescent="0.45">
      <c r="A28" s="37">
        <f t="shared" si="9"/>
        <v>25</v>
      </c>
      <c r="B28" s="38" t="s">
        <v>17</v>
      </c>
      <c r="C28" s="39">
        <v>0</v>
      </c>
      <c r="D28" s="39">
        <v>0</v>
      </c>
      <c r="E28" s="39">
        <v>0</v>
      </c>
      <c r="F28" s="39">
        <v>2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1</v>
      </c>
      <c r="O28" s="39">
        <v>0</v>
      </c>
      <c r="P28" s="39">
        <v>0</v>
      </c>
      <c r="Q28" s="39">
        <v>2</v>
      </c>
      <c r="R28" s="39">
        <v>1</v>
      </c>
      <c r="S28" s="39">
        <v>0</v>
      </c>
      <c r="T28" s="39">
        <v>1</v>
      </c>
      <c r="U28" s="39">
        <v>2</v>
      </c>
      <c r="V28" s="39">
        <v>0</v>
      </c>
      <c r="W28" s="39">
        <v>0</v>
      </c>
      <c r="X28" s="39">
        <v>1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0.34482758620689657</v>
      </c>
      <c r="AG28" s="41">
        <f t="shared" si="8"/>
        <v>8.2987551867219865E-3</v>
      </c>
      <c r="AH28" s="42">
        <f t="shared" si="3"/>
        <v>0</v>
      </c>
      <c r="AI28" s="40">
        <f t="shared" si="4"/>
        <v>0.66953406341198618</v>
      </c>
      <c r="AJ28" s="40">
        <f t="shared" si="5"/>
        <v>1.0143616496188828</v>
      </c>
      <c r="AK28" s="43">
        <f t="shared" si="6"/>
        <v>0.66953406341198618</v>
      </c>
    </row>
    <row r="29" spans="1:37" ht="12.75" customHeight="1" x14ac:dyDescent="0.45">
      <c r="A29" s="37">
        <f t="shared" si="9"/>
        <v>26</v>
      </c>
      <c r="B29" s="38" t="s">
        <v>18</v>
      </c>
      <c r="C29" s="39">
        <v>0</v>
      </c>
      <c r="D29" s="39">
        <v>0</v>
      </c>
      <c r="E29" s="39">
        <v>0</v>
      </c>
      <c r="F29" s="39">
        <v>2</v>
      </c>
      <c r="G29" s="39">
        <v>1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1</v>
      </c>
      <c r="Q29" s="39">
        <v>0</v>
      </c>
      <c r="R29" s="39">
        <v>0</v>
      </c>
      <c r="S29" s="39">
        <v>0</v>
      </c>
      <c r="T29" s="39">
        <v>1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1</v>
      </c>
      <c r="AC29" s="39">
        <v>0</v>
      </c>
      <c r="AD29" s="39">
        <v>0</v>
      </c>
      <c r="AE29" s="39">
        <v>1</v>
      </c>
      <c r="AF29" s="40">
        <f t="shared" si="7"/>
        <v>0.27586206896551724</v>
      </c>
      <c r="AG29" s="41">
        <f t="shared" si="8"/>
        <v>6.6390041493775889E-3</v>
      </c>
      <c r="AH29" s="42">
        <f t="shared" si="3"/>
        <v>0</v>
      </c>
      <c r="AI29" s="40">
        <f t="shared" si="4"/>
        <v>0.52756527857006408</v>
      </c>
      <c r="AJ29" s="40">
        <f t="shared" si="5"/>
        <v>0.80342734753558132</v>
      </c>
      <c r="AK29" s="43">
        <f t="shared" si="6"/>
        <v>0.52756527857006408</v>
      </c>
    </row>
    <row r="30" spans="1:37" ht="12.75" customHeight="1" x14ac:dyDescent="0.45">
      <c r="A30" s="37">
        <f t="shared" si="9"/>
        <v>27</v>
      </c>
      <c r="B30" s="38" t="s">
        <v>22</v>
      </c>
      <c r="C30" s="39">
        <v>2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1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1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0.13793103448275862</v>
      </c>
      <c r="AG30" s="41">
        <f t="shared" si="8"/>
        <v>3.3195020746887944E-3</v>
      </c>
      <c r="AH30" s="42">
        <f t="shared" si="3"/>
        <v>0</v>
      </c>
      <c r="AI30" s="40">
        <f t="shared" si="4"/>
        <v>0.44111368238604581</v>
      </c>
      <c r="AJ30" s="40">
        <f t="shared" si="5"/>
        <v>0.57904471686880443</v>
      </c>
      <c r="AK30" s="43">
        <f t="shared" si="6"/>
        <v>0.44111368238604581</v>
      </c>
    </row>
    <row r="31" spans="1:37" ht="12.75" customHeight="1" x14ac:dyDescent="0.45">
      <c r="A31" s="37">
        <f t="shared" si="9"/>
        <v>28</v>
      </c>
      <c r="B31" s="38" t="s">
        <v>28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1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1</v>
      </c>
      <c r="V31" s="39">
        <v>0</v>
      </c>
      <c r="W31" s="39">
        <v>1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0.10344827586206896</v>
      </c>
      <c r="AG31" s="41">
        <f t="shared" si="8"/>
        <v>2.489626556016596E-3</v>
      </c>
      <c r="AH31" s="42">
        <f t="shared" si="3"/>
        <v>0</v>
      </c>
      <c r="AI31" s="40">
        <f t="shared" si="4"/>
        <v>0.30993404669460345</v>
      </c>
      <c r="AJ31" s="40">
        <f t="shared" si="5"/>
        <v>0.4133823225566724</v>
      </c>
      <c r="AK31" s="43">
        <f t="shared" si="6"/>
        <v>0.30993404669460345</v>
      </c>
    </row>
    <row r="32" spans="1:37" ht="12.75" customHeight="1" x14ac:dyDescent="0.45">
      <c r="A32" s="37">
        <f t="shared" si="9"/>
        <v>29</v>
      </c>
      <c r="B32" s="38" t="s">
        <v>25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1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6.8965517241379309E-2</v>
      </c>
      <c r="AG32" s="41">
        <f t="shared" si="8"/>
        <v>1.6597510373443972E-3</v>
      </c>
      <c r="AH32" s="42">
        <f t="shared" si="3"/>
        <v>0</v>
      </c>
      <c r="AI32" s="40">
        <f t="shared" si="4"/>
        <v>0.25788071477756375</v>
      </c>
      <c r="AJ32" s="40">
        <f t="shared" si="5"/>
        <v>0.32684623201894303</v>
      </c>
      <c r="AK32" s="43">
        <f t="shared" si="6"/>
        <v>0.25788071477756375</v>
      </c>
    </row>
    <row r="33" spans="1:37" ht="12.75" customHeight="1" x14ac:dyDescent="0.45">
      <c r="A33" s="37">
        <f t="shared" si="9"/>
        <v>30</v>
      </c>
      <c r="B33" s="38" t="s">
        <v>19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1</v>
      </c>
      <c r="X33" s="39">
        <v>0</v>
      </c>
      <c r="Y33" s="39">
        <v>0</v>
      </c>
      <c r="Z33" s="39">
        <v>0</v>
      </c>
      <c r="AA33" s="39">
        <v>1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6.8965517241379309E-2</v>
      </c>
      <c r="AG33" s="41">
        <f t="shared" si="8"/>
        <v>1.6597510373443972E-3</v>
      </c>
      <c r="AH33" s="42">
        <f t="shared" si="3"/>
        <v>0</v>
      </c>
      <c r="AI33" s="40">
        <f t="shared" si="4"/>
        <v>0.25788071477756375</v>
      </c>
      <c r="AJ33" s="40">
        <f t="shared" si="5"/>
        <v>0.32684623201894303</v>
      </c>
      <c r="AK33" s="43">
        <f t="shared" si="6"/>
        <v>0.25788071477756375</v>
      </c>
    </row>
    <row r="34" spans="1:37" ht="12.75" customHeight="1" x14ac:dyDescent="0.45">
      <c r="A34" s="37">
        <v>31</v>
      </c>
      <c r="B34" s="38" t="s">
        <v>23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1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1</v>
      </c>
      <c r="AE34" s="39">
        <v>0</v>
      </c>
      <c r="AF34" s="40">
        <f t="shared" si="7"/>
        <v>6.8965517241379309E-2</v>
      </c>
      <c r="AG34" s="41">
        <f t="shared" si="8"/>
        <v>1.6597510373443972E-3</v>
      </c>
      <c r="AH34" s="42">
        <f t="shared" si="3"/>
        <v>0</v>
      </c>
      <c r="AI34" s="40">
        <f t="shared" si="4"/>
        <v>0.25788071477756375</v>
      </c>
      <c r="AJ34" s="40">
        <f t="shared" si="5"/>
        <v>0.32684623201894303</v>
      </c>
      <c r="AK34" s="43">
        <f t="shared" si="6"/>
        <v>0.25788071477756375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</v>
      </c>
      <c r="AG35" s="41">
        <f t="shared" si="8"/>
        <v>0</v>
      </c>
      <c r="AH35" s="42">
        <f t="shared" si="3"/>
        <v>0</v>
      </c>
      <c r="AI35" s="40">
        <f t="shared" si="4"/>
        <v>0</v>
      </c>
      <c r="AJ35" s="40">
        <f t="shared" si="5"/>
        <v>0</v>
      </c>
      <c r="AK35" s="43">
        <f t="shared" si="6"/>
        <v>0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42</v>
      </c>
      <c r="D37" s="55">
        <f t="shared" si="10"/>
        <v>44</v>
      </c>
      <c r="E37" s="55">
        <f t="shared" si="10"/>
        <v>28</v>
      </c>
      <c r="F37" s="55">
        <f t="shared" si="10"/>
        <v>41</v>
      </c>
      <c r="G37" s="55">
        <f t="shared" si="10"/>
        <v>32</v>
      </c>
      <c r="H37" s="55">
        <f t="shared" si="10"/>
        <v>34</v>
      </c>
      <c r="I37" s="55">
        <f t="shared" si="10"/>
        <v>51</v>
      </c>
      <c r="J37" s="55">
        <f t="shared" si="10"/>
        <v>38</v>
      </c>
      <c r="K37" s="55">
        <f t="shared" si="10"/>
        <v>51</v>
      </c>
      <c r="L37" s="55">
        <f t="shared" si="10"/>
        <v>36</v>
      </c>
      <c r="M37" s="55">
        <f t="shared" si="10"/>
        <v>35</v>
      </c>
      <c r="N37" s="55">
        <f t="shared" si="10"/>
        <v>34</v>
      </c>
      <c r="O37" s="55">
        <f t="shared" si="10"/>
        <v>46</v>
      </c>
      <c r="P37" s="55">
        <f t="shared" si="10"/>
        <v>46</v>
      </c>
      <c r="Q37" s="55">
        <f t="shared" si="10"/>
        <v>31</v>
      </c>
      <c r="R37" s="55">
        <f t="shared" si="10"/>
        <v>45</v>
      </c>
      <c r="S37" s="55">
        <f t="shared" si="10"/>
        <v>69</v>
      </c>
      <c r="T37" s="55">
        <f t="shared" si="10"/>
        <v>48</v>
      </c>
      <c r="U37" s="55">
        <f t="shared" si="10"/>
        <v>35</v>
      </c>
      <c r="V37" s="55">
        <f t="shared" si="10"/>
        <v>41</v>
      </c>
      <c r="W37" s="55">
        <f t="shared" si="10"/>
        <v>51</v>
      </c>
      <c r="X37" s="55">
        <f t="shared" si="10"/>
        <v>44</v>
      </c>
      <c r="Y37" s="55">
        <f t="shared" si="10"/>
        <v>37</v>
      </c>
      <c r="Z37" s="55">
        <f t="shared" si="10"/>
        <v>34</v>
      </c>
      <c r="AA37" s="55">
        <f t="shared" si="10"/>
        <v>60</v>
      </c>
      <c r="AB37" s="55">
        <f t="shared" si="10"/>
        <v>39</v>
      </c>
      <c r="AC37" s="55">
        <f t="shared" si="10"/>
        <v>36</v>
      </c>
      <c r="AD37" s="55">
        <f t="shared" si="10"/>
        <v>41</v>
      </c>
      <c r="AE37" s="55">
        <f t="shared" si="10"/>
        <v>36</v>
      </c>
      <c r="AF37" s="40"/>
      <c r="AG37" s="40"/>
      <c r="AI37" s="40"/>
      <c r="AJ37" s="40"/>
      <c r="AK37" s="43"/>
    </row>
    <row r="38" spans="1:37" ht="12.75" customHeight="1" x14ac:dyDescent="0.45">
      <c r="X38" s="37"/>
      <c r="Y38" s="37"/>
      <c r="Z38" s="37"/>
      <c r="AA38" s="37"/>
      <c r="AB38" s="37"/>
      <c r="AC38" s="37"/>
      <c r="AD38" s="37"/>
    </row>
    <row r="41" spans="1:37" ht="12.75" hidden="1" customHeight="1" x14ac:dyDescent="0.45">
      <c r="B41" s="44">
        <v>6</v>
      </c>
    </row>
    <row r="42" spans="1:37" ht="12.75" customHeight="1" x14ac:dyDescent="0.45">
      <c r="B42" s="57" t="s">
        <v>36</v>
      </c>
      <c r="C42" s="58">
        <f t="shared" ref="C42:AF42" si="11">$AK$44</f>
        <v>4.1426929329528548</v>
      </c>
      <c r="D42" s="58">
        <f t="shared" si="11"/>
        <v>4.1426929329528548</v>
      </c>
      <c r="E42" s="59">
        <f t="shared" si="11"/>
        <v>4.1426929329528548</v>
      </c>
      <c r="F42" s="59">
        <f t="shared" si="11"/>
        <v>4.1426929329528548</v>
      </c>
      <c r="G42" s="59">
        <f t="shared" si="11"/>
        <v>4.1426929329528548</v>
      </c>
      <c r="H42" s="59">
        <f t="shared" si="11"/>
        <v>4.1426929329528548</v>
      </c>
      <c r="I42" s="59">
        <f t="shared" si="11"/>
        <v>4.1426929329528548</v>
      </c>
      <c r="J42" s="59">
        <f t="shared" si="11"/>
        <v>4.1426929329528548</v>
      </c>
      <c r="K42" s="59">
        <f t="shared" si="11"/>
        <v>4.1426929329528548</v>
      </c>
      <c r="L42" s="59">
        <f t="shared" si="11"/>
        <v>4.1426929329528548</v>
      </c>
      <c r="M42" s="59">
        <f t="shared" si="11"/>
        <v>4.1426929329528548</v>
      </c>
      <c r="N42" s="59">
        <f t="shared" si="11"/>
        <v>4.1426929329528548</v>
      </c>
      <c r="O42" s="59">
        <f t="shared" si="11"/>
        <v>4.1426929329528548</v>
      </c>
      <c r="P42" s="59">
        <f t="shared" si="11"/>
        <v>4.1426929329528548</v>
      </c>
      <c r="Q42" s="59">
        <f t="shared" si="11"/>
        <v>4.1426929329528548</v>
      </c>
      <c r="R42" s="59">
        <f t="shared" si="11"/>
        <v>4.1426929329528548</v>
      </c>
      <c r="S42" s="59">
        <f t="shared" si="11"/>
        <v>4.1426929329528548</v>
      </c>
      <c r="T42" s="59">
        <f t="shared" si="11"/>
        <v>4.1426929329528548</v>
      </c>
      <c r="U42" s="59">
        <f t="shared" si="11"/>
        <v>4.1426929329528548</v>
      </c>
      <c r="V42" s="59">
        <f t="shared" si="11"/>
        <v>4.1426929329528548</v>
      </c>
      <c r="W42" s="59">
        <f t="shared" si="11"/>
        <v>4.1426929329528548</v>
      </c>
      <c r="X42" s="59">
        <f t="shared" si="11"/>
        <v>4.1426929329528548</v>
      </c>
      <c r="Y42" s="59">
        <f t="shared" si="11"/>
        <v>4.1426929329528548</v>
      </c>
      <c r="Z42" s="59">
        <f t="shared" si="11"/>
        <v>4.1426929329528548</v>
      </c>
      <c r="AA42" s="59">
        <f t="shared" si="11"/>
        <v>4.1426929329528548</v>
      </c>
      <c r="AB42" s="59">
        <f t="shared" si="11"/>
        <v>4.1426929329528548</v>
      </c>
      <c r="AC42" s="59">
        <f t="shared" si="11"/>
        <v>4.1426929329528548</v>
      </c>
      <c r="AD42" s="59">
        <f t="shared" si="11"/>
        <v>4.1426929329528548</v>
      </c>
      <c r="AE42" s="59">
        <f t="shared" si="11"/>
        <v>4.1426929329528548</v>
      </c>
      <c r="AF42" s="60">
        <f t="shared" si="11"/>
        <v>4.1426929329528548</v>
      </c>
      <c r="AG42" s="60"/>
      <c r="AH42" s="60">
        <f>$AK$44</f>
        <v>4.1426929329528548</v>
      </c>
      <c r="AI42" s="60">
        <f>$AK$44</f>
        <v>4.1426929329528548</v>
      </c>
      <c r="AJ42" s="60">
        <f>$AK$44</f>
        <v>4.1426929329528548</v>
      </c>
      <c r="AK42" s="60">
        <f>$AK$44</f>
        <v>4.1426929329528548</v>
      </c>
    </row>
    <row r="43" spans="1:37" ht="12.75" customHeight="1" x14ac:dyDescent="0.45">
      <c r="B43" s="57" t="s">
        <v>38</v>
      </c>
      <c r="C43" s="58">
        <f t="shared" ref="C43:AF43" si="12">$AJ$44</f>
        <v>4.7978653467459589</v>
      </c>
      <c r="D43" s="58">
        <f t="shared" si="12"/>
        <v>4.7978653467459589</v>
      </c>
      <c r="E43" s="59">
        <f t="shared" si="12"/>
        <v>4.7978653467459589</v>
      </c>
      <c r="F43" s="59">
        <f t="shared" si="12"/>
        <v>4.7978653467459589</v>
      </c>
      <c r="G43" s="59">
        <f t="shared" si="12"/>
        <v>4.7978653467459589</v>
      </c>
      <c r="H43" s="59">
        <f t="shared" si="12"/>
        <v>4.7978653467459589</v>
      </c>
      <c r="I43" s="59">
        <f t="shared" si="12"/>
        <v>4.7978653467459589</v>
      </c>
      <c r="J43" s="59">
        <f t="shared" si="12"/>
        <v>4.7978653467459589</v>
      </c>
      <c r="K43" s="59">
        <f t="shared" si="12"/>
        <v>4.7978653467459589</v>
      </c>
      <c r="L43" s="59">
        <f t="shared" si="12"/>
        <v>4.7978653467459589</v>
      </c>
      <c r="M43" s="59">
        <f t="shared" si="12"/>
        <v>4.7978653467459589</v>
      </c>
      <c r="N43" s="59">
        <f t="shared" si="12"/>
        <v>4.7978653467459589</v>
      </c>
      <c r="O43" s="59">
        <f t="shared" si="12"/>
        <v>4.7978653467459589</v>
      </c>
      <c r="P43" s="59">
        <f t="shared" si="12"/>
        <v>4.7978653467459589</v>
      </c>
      <c r="Q43" s="59">
        <f t="shared" si="12"/>
        <v>4.7978653467459589</v>
      </c>
      <c r="R43" s="59">
        <f t="shared" si="12"/>
        <v>4.7978653467459589</v>
      </c>
      <c r="S43" s="59">
        <f t="shared" si="12"/>
        <v>4.7978653467459589</v>
      </c>
      <c r="T43" s="59">
        <f t="shared" si="12"/>
        <v>4.7978653467459589</v>
      </c>
      <c r="U43" s="59">
        <f t="shared" si="12"/>
        <v>4.7978653467459589</v>
      </c>
      <c r="V43" s="59">
        <f t="shared" si="12"/>
        <v>4.7978653467459589</v>
      </c>
      <c r="W43" s="59">
        <f t="shared" si="12"/>
        <v>4.7978653467459589</v>
      </c>
      <c r="X43" s="59">
        <f t="shared" si="12"/>
        <v>4.7978653467459589</v>
      </c>
      <c r="Y43" s="59">
        <f t="shared" si="12"/>
        <v>4.7978653467459589</v>
      </c>
      <c r="Z43" s="59">
        <f t="shared" si="12"/>
        <v>4.7978653467459589</v>
      </c>
      <c r="AA43" s="59">
        <f t="shared" si="12"/>
        <v>4.7978653467459589</v>
      </c>
      <c r="AB43" s="59">
        <f t="shared" si="12"/>
        <v>4.7978653467459589</v>
      </c>
      <c r="AC43" s="59">
        <f t="shared" si="12"/>
        <v>4.7978653467459589</v>
      </c>
      <c r="AD43" s="59">
        <f t="shared" si="12"/>
        <v>4.7978653467459589</v>
      </c>
      <c r="AE43" s="59">
        <f t="shared" si="12"/>
        <v>4.7978653467459589</v>
      </c>
      <c r="AF43" s="60">
        <f t="shared" si="12"/>
        <v>4.7978653467459589</v>
      </c>
      <c r="AG43" s="60"/>
      <c r="AH43" s="60">
        <f>$AJ$44</f>
        <v>4.7978653467459589</v>
      </c>
      <c r="AI43" s="60">
        <f>$AJ$44</f>
        <v>4.7978653467459589</v>
      </c>
      <c r="AJ43" s="60">
        <f>$AJ$44</f>
        <v>4.7978653467459589</v>
      </c>
      <c r="AK43" s="60">
        <f>$AJ$44</f>
        <v>4.7978653467459589</v>
      </c>
    </row>
    <row r="44" spans="1:37" ht="12.75" customHeight="1" x14ac:dyDescent="0.45">
      <c r="B44" s="57" t="str">
        <f>INDEX(B3:B33,B41)</f>
        <v>HANG</v>
      </c>
      <c r="C44" s="57">
        <f t="shared" ref="C44:AF44" si="13">IF(C3="","",VLOOKUP($B$44,$B$1:$AK$37,MATCH(C$1,$B$1:$AK$1,0),0))</f>
        <v>0</v>
      </c>
      <c r="D44" s="57">
        <f t="shared" si="13"/>
        <v>4</v>
      </c>
      <c r="E44" s="61">
        <f t="shared" si="13"/>
        <v>3</v>
      </c>
      <c r="F44" s="61">
        <f t="shared" si="13"/>
        <v>5</v>
      </c>
      <c r="G44" s="61">
        <f t="shared" si="13"/>
        <v>5</v>
      </c>
      <c r="H44" s="61">
        <f t="shared" si="13"/>
        <v>1</v>
      </c>
      <c r="I44" s="61">
        <f t="shared" si="13"/>
        <v>3</v>
      </c>
      <c r="J44" s="61">
        <f t="shared" si="13"/>
        <v>0</v>
      </c>
      <c r="K44" s="61">
        <f t="shared" si="13"/>
        <v>0</v>
      </c>
      <c r="L44" s="61">
        <f t="shared" si="13"/>
        <v>7</v>
      </c>
      <c r="M44" s="61">
        <f t="shared" si="13"/>
        <v>0</v>
      </c>
      <c r="N44" s="61">
        <f t="shared" si="13"/>
        <v>1</v>
      </c>
      <c r="O44" s="61">
        <f t="shared" si="13"/>
        <v>1</v>
      </c>
      <c r="P44" s="61">
        <f t="shared" si="13"/>
        <v>3</v>
      </c>
      <c r="Q44" s="61">
        <f t="shared" si="13"/>
        <v>1</v>
      </c>
      <c r="R44" s="61">
        <f t="shared" si="13"/>
        <v>7</v>
      </c>
      <c r="S44" s="61">
        <f t="shared" si="13"/>
        <v>2</v>
      </c>
      <c r="T44" s="61">
        <f t="shared" si="13"/>
        <v>5</v>
      </c>
      <c r="U44" s="61">
        <f t="shared" si="13"/>
        <v>4</v>
      </c>
      <c r="V44" s="61">
        <f t="shared" si="13"/>
        <v>2</v>
      </c>
      <c r="W44" s="61">
        <f t="shared" si="13"/>
        <v>3</v>
      </c>
      <c r="X44" s="61">
        <f t="shared" si="13"/>
        <v>6</v>
      </c>
      <c r="Y44" s="61">
        <f t="shared" si="13"/>
        <v>2</v>
      </c>
      <c r="Z44" s="61">
        <f t="shared" si="13"/>
        <v>0</v>
      </c>
      <c r="AA44" s="61">
        <f t="shared" si="13"/>
        <v>4</v>
      </c>
      <c r="AB44" s="61">
        <f t="shared" si="13"/>
        <v>2</v>
      </c>
      <c r="AC44" s="61">
        <f t="shared" si="13"/>
        <v>2</v>
      </c>
      <c r="AD44" s="61">
        <f t="shared" si="13"/>
        <v>4</v>
      </c>
      <c r="AE44" s="61">
        <f t="shared" si="13"/>
        <v>0</v>
      </c>
      <c r="AF44" s="60">
        <f t="shared" si="13"/>
        <v>2.6551724137931036</v>
      </c>
      <c r="AG44" s="60"/>
      <c r="AH44" s="60">
        <f>IF(AH3="","",VLOOKUP($B$44,$B$1:$AK$37,MATCH(AH$1,$B$1:$AK$1,0),0))</f>
        <v>2</v>
      </c>
      <c r="AI44" s="60">
        <f>IF(AI3="","",VLOOKUP($B$44,$B$1:$AK$37,MATCH(AI$1,$B$1:$AK$1,0),0))</f>
        <v>2.1426929329528552</v>
      </c>
      <c r="AJ44" s="60">
        <f>IF(AJ3="","",VLOOKUP($B$44,$B$1:$AK$37,MATCH(AJ$1,$B$1:$AK$1,0),0))</f>
        <v>4.7978653467459589</v>
      </c>
      <c r="AK44" s="60">
        <f>IF(AK3="","",VLOOKUP($B$44,$B$1:$AK$37,MATCH(AK$1,$B$1:$AK$1,0),0))</f>
        <v>4.1426929329528548</v>
      </c>
    </row>
    <row r="45" spans="1:37" ht="12.75" customHeight="1" x14ac:dyDescent="0.45">
      <c r="B45" s="57" t="str">
        <f>B44&amp;"%"</f>
        <v>HANG%</v>
      </c>
      <c r="C45" s="62">
        <f t="shared" ref="C45:AE45" si="14">IF(C44="","",C44/C37)</f>
        <v>0</v>
      </c>
      <c r="D45" s="62">
        <f t="shared" si="14"/>
        <v>9.0909090909090912E-2</v>
      </c>
      <c r="E45" s="63">
        <f t="shared" si="14"/>
        <v>0.10714285714285714</v>
      </c>
      <c r="F45" s="63">
        <f t="shared" si="14"/>
        <v>0.12195121951219512</v>
      </c>
      <c r="G45" s="63">
        <f t="shared" si="14"/>
        <v>0.15625</v>
      </c>
      <c r="H45" s="63">
        <f t="shared" si="14"/>
        <v>2.9411764705882353E-2</v>
      </c>
      <c r="I45" s="63">
        <f t="shared" si="14"/>
        <v>5.8823529411764705E-2</v>
      </c>
      <c r="J45" s="63">
        <f t="shared" si="14"/>
        <v>0</v>
      </c>
      <c r="K45" s="63">
        <f t="shared" si="14"/>
        <v>0</v>
      </c>
      <c r="L45" s="63">
        <f t="shared" si="14"/>
        <v>0.19444444444444445</v>
      </c>
      <c r="M45" s="63">
        <f t="shared" si="14"/>
        <v>0</v>
      </c>
      <c r="N45" s="63">
        <f t="shared" si="14"/>
        <v>2.9411764705882353E-2</v>
      </c>
      <c r="O45" s="63">
        <f t="shared" si="14"/>
        <v>2.1739130434782608E-2</v>
      </c>
      <c r="P45" s="63">
        <f t="shared" si="14"/>
        <v>6.5217391304347824E-2</v>
      </c>
      <c r="Q45" s="63">
        <f t="shared" si="14"/>
        <v>3.2258064516129031E-2</v>
      </c>
      <c r="R45" s="63">
        <f t="shared" si="14"/>
        <v>0.15555555555555556</v>
      </c>
      <c r="S45" s="63">
        <f t="shared" si="14"/>
        <v>2.8985507246376812E-2</v>
      </c>
      <c r="T45" s="63">
        <f t="shared" si="14"/>
        <v>0.10416666666666667</v>
      </c>
      <c r="U45" s="63">
        <f t="shared" si="14"/>
        <v>0.11428571428571428</v>
      </c>
      <c r="V45" s="63">
        <f t="shared" si="14"/>
        <v>4.878048780487805E-2</v>
      </c>
      <c r="W45" s="63">
        <f t="shared" si="14"/>
        <v>5.8823529411764705E-2</v>
      </c>
      <c r="X45" s="63">
        <f t="shared" si="14"/>
        <v>0.13636363636363635</v>
      </c>
      <c r="Y45" s="63">
        <f t="shared" si="14"/>
        <v>5.4054054054054057E-2</v>
      </c>
      <c r="Z45" s="63">
        <f t="shared" si="14"/>
        <v>0</v>
      </c>
      <c r="AA45" s="63">
        <f t="shared" si="14"/>
        <v>6.6666666666666666E-2</v>
      </c>
      <c r="AB45" s="63">
        <f t="shared" si="14"/>
        <v>5.128205128205128E-2</v>
      </c>
      <c r="AC45" s="63">
        <f t="shared" si="14"/>
        <v>5.5555555555555552E-2</v>
      </c>
      <c r="AD45" s="63">
        <f t="shared" si="14"/>
        <v>9.7560975609756101E-2</v>
      </c>
      <c r="AE45" s="63">
        <f t="shared" si="14"/>
        <v>0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95250</xdr:rowOff>
                  </from>
                  <to>
                    <xdr:col>40</xdr:col>
                    <xdr:colOff>292100</xdr:colOff>
                    <xdr:row>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C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4" width="5.81640625" style="44" customWidth="1"/>
    <col min="5" max="31" width="5.81640625" style="56" customWidth="1"/>
    <col min="32" max="32" width="11.26953125" style="40" bestFit="1" customWidth="1"/>
    <col min="33" max="33" width="11.26953125" style="40" customWidth="1"/>
    <col min="34" max="34" width="7.7265625" style="42" bestFit="1" customWidth="1"/>
    <col min="35" max="35" width="17.7265625" style="40" bestFit="1" customWidth="1"/>
    <col min="36" max="36" width="16.26953125" style="40" bestFit="1" customWidth="1"/>
    <col min="37" max="37" width="6.7265625" style="44" bestFit="1" customWidth="1"/>
    <col min="38" max="16384" width="8.81640625" style="44"/>
  </cols>
  <sheetData>
    <row r="1" spans="1:55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0" t="s">
        <v>39</v>
      </c>
      <c r="AH1" s="42" t="s">
        <v>40</v>
      </c>
      <c r="AI1" s="40" t="s">
        <v>41</v>
      </c>
      <c r="AJ1" s="40" t="s">
        <v>38</v>
      </c>
      <c r="AK1" s="44" t="s">
        <v>36</v>
      </c>
    </row>
    <row r="2" spans="1:55" ht="12.75" customHeight="1" x14ac:dyDescent="0.45">
      <c r="A2" s="48" t="s">
        <v>45</v>
      </c>
      <c r="B2" s="49" t="s">
        <v>47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55" s="69" customFormat="1" ht="12.75" customHeight="1" x14ac:dyDescent="0.45">
      <c r="A3" s="48"/>
      <c r="B3" s="54" t="s">
        <v>52</v>
      </c>
      <c r="C3" s="55">
        <f t="shared" ref="C3:AE3" si="2">IF(SUM(C4:C36)=0,"",SUM(C4:C36))</f>
        <v>293</v>
      </c>
      <c r="D3" s="55">
        <f t="shared" si="2"/>
        <v>307</v>
      </c>
      <c r="E3" s="55">
        <f t="shared" si="2"/>
        <v>339</v>
      </c>
      <c r="F3" s="55">
        <f t="shared" si="2"/>
        <v>327</v>
      </c>
      <c r="G3" s="55">
        <f t="shared" si="2"/>
        <v>258</v>
      </c>
      <c r="H3" s="55">
        <f t="shared" si="2"/>
        <v>288</v>
      </c>
      <c r="I3" s="55">
        <f t="shared" si="2"/>
        <v>282</v>
      </c>
      <c r="J3" s="55">
        <f t="shared" si="2"/>
        <v>274</v>
      </c>
      <c r="K3" s="55">
        <f t="shared" si="2"/>
        <v>294</v>
      </c>
      <c r="L3" s="55">
        <f t="shared" si="2"/>
        <v>257</v>
      </c>
      <c r="M3" s="55">
        <f t="shared" si="2"/>
        <v>284</v>
      </c>
      <c r="N3" s="55">
        <f t="shared" si="2"/>
        <v>297</v>
      </c>
      <c r="O3" s="55">
        <f t="shared" si="2"/>
        <v>276</v>
      </c>
      <c r="P3" s="55">
        <f t="shared" si="2"/>
        <v>296</v>
      </c>
      <c r="Q3" s="55">
        <f t="shared" si="2"/>
        <v>306</v>
      </c>
      <c r="R3" s="55">
        <f t="shared" si="2"/>
        <v>307</v>
      </c>
      <c r="S3" s="55">
        <f t="shared" si="2"/>
        <v>335</v>
      </c>
      <c r="T3" s="55">
        <f t="shared" si="2"/>
        <v>277</v>
      </c>
      <c r="U3" s="55">
        <f t="shared" si="2"/>
        <v>269</v>
      </c>
      <c r="V3" s="55">
        <f t="shared" si="2"/>
        <v>286</v>
      </c>
      <c r="W3" s="55">
        <f t="shared" si="2"/>
        <v>277</v>
      </c>
      <c r="X3" s="55">
        <f t="shared" si="2"/>
        <v>263</v>
      </c>
      <c r="Y3" s="55">
        <f t="shared" si="2"/>
        <v>275</v>
      </c>
      <c r="Z3" s="55">
        <f t="shared" si="2"/>
        <v>281</v>
      </c>
      <c r="AA3" s="55">
        <f t="shared" si="2"/>
        <v>254</v>
      </c>
      <c r="AB3" s="55">
        <f t="shared" si="2"/>
        <v>234</v>
      </c>
      <c r="AC3" s="55">
        <f t="shared" si="2"/>
        <v>242</v>
      </c>
      <c r="AD3" s="55">
        <f t="shared" si="2"/>
        <v>216</v>
      </c>
      <c r="AE3" s="55">
        <f t="shared" si="2"/>
        <v>228</v>
      </c>
      <c r="AF3" s="40">
        <f>SUM(AF4:AF36)</f>
        <v>280.06896551724139</v>
      </c>
      <c r="AG3" s="41">
        <v>1</v>
      </c>
      <c r="AH3" s="42">
        <f t="shared" ref="AH3:AH36" si="3">IFERROR(MEDIAN(C3:AE3),"-")</f>
        <v>281</v>
      </c>
      <c r="AI3" s="40">
        <f t="shared" ref="AI3:AI36" si="4">IFERROR(STDEV(C3:AE3),"-")</f>
        <v>29.540445681040165</v>
      </c>
      <c r="AJ3" s="40">
        <f t="shared" ref="AJ3:AJ36" si="5">IFERROR(AF3+AI3,"")</f>
        <v>309.60941119828158</v>
      </c>
      <c r="AK3" s="47">
        <f t="shared" ref="AK3:AK36" si="6">IFERROR(AH3+AI3,"")</f>
        <v>310.54044568104018</v>
      </c>
      <c r="BC3" s="44"/>
    </row>
    <row r="4" spans="1:55" ht="12.75" customHeight="1" x14ac:dyDescent="0.45">
      <c r="A4" s="37">
        <v>1</v>
      </c>
      <c r="B4" s="38" t="s">
        <v>1</v>
      </c>
      <c r="C4" s="39">
        <v>50</v>
      </c>
      <c r="D4" s="39">
        <v>50</v>
      </c>
      <c r="E4" s="39">
        <v>62</v>
      </c>
      <c r="F4" s="39">
        <v>57</v>
      </c>
      <c r="G4" s="39">
        <v>46</v>
      </c>
      <c r="H4" s="39">
        <v>36</v>
      </c>
      <c r="I4" s="39">
        <v>54</v>
      </c>
      <c r="J4" s="39">
        <v>33</v>
      </c>
      <c r="K4" s="39">
        <v>67</v>
      </c>
      <c r="L4" s="39">
        <v>38</v>
      </c>
      <c r="M4" s="39">
        <v>66</v>
      </c>
      <c r="N4" s="39">
        <v>65</v>
      </c>
      <c r="O4" s="39">
        <v>55</v>
      </c>
      <c r="P4" s="39">
        <v>67</v>
      </c>
      <c r="Q4" s="39">
        <v>78</v>
      </c>
      <c r="R4" s="39">
        <v>72</v>
      </c>
      <c r="S4" s="39">
        <v>63</v>
      </c>
      <c r="T4" s="39">
        <v>61</v>
      </c>
      <c r="U4" s="39">
        <v>62</v>
      </c>
      <c r="V4" s="39">
        <v>86</v>
      </c>
      <c r="W4" s="39">
        <v>63</v>
      </c>
      <c r="X4" s="39">
        <v>42</v>
      </c>
      <c r="Y4" s="39">
        <v>51</v>
      </c>
      <c r="Z4" s="39">
        <v>46</v>
      </c>
      <c r="AA4" s="39">
        <v>45</v>
      </c>
      <c r="AB4" s="39">
        <v>44</v>
      </c>
      <c r="AC4" s="39">
        <v>45</v>
      </c>
      <c r="AD4" s="39">
        <v>47</v>
      </c>
      <c r="AE4" s="39">
        <v>38</v>
      </c>
      <c r="AF4" s="40">
        <f t="shared" ref="AF4:AF36" si="7">IFERROR(AVERAGE(C4:AE4),"-")</f>
        <v>54.793103448275865</v>
      </c>
      <c r="AG4" s="41">
        <f t="shared" ref="AG4:AG36" si="8">AF4/$AF$3</f>
        <v>0.1956414676188131</v>
      </c>
      <c r="AH4" s="42">
        <f t="shared" si="3"/>
        <v>54</v>
      </c>
      <c r="AI4" s="40">
        <f t="shared" si="4"/>
        <v>13.03670453084791</v>
      </c>
      <c r="AJ4" s="40">
        <f t="shared" si="5"/>
        <v>67.829807979123771</v>
      </c>
      <c r="AK4" s="47">
        <f t="shared" si="6"/>
        <v>67.036704530847913</v>
      </c>
    </row>
    <row r="5" spans="1:55" ht="12.75" customHeight="1" x14ac:dyDescent="0.45">
      <c r="A5" s="37">
        <f>+A4+1</f>
        <v>2</v>
      </c>
      <c r="B5" s="38" t="s">
        <v>4</v>
      </c>
      <c r="C5" s="39">
        <v>31</v>
      </c>
      <c r="D5" s="39">
        <v>57</v>
      </c>
      <c r="E5" s="39">
        <v>51</v>
      </c>
      <c r="F5" s="39">
        <v>42</v>
      </c>
      <c r="G5" s="39">
        <v>30</v>
      </c>
      <c r="H5" s="39">
        <v>39</v>
      </c>
      <c r="I5" s="39">
        <v>29</v>
      </c>
      <c r="J5" s="39">
        <v>35</v>
      </c>
      <c r="K5" s="39">
        <v>32</v>
      </c>
      <c r="L5" s="39">
        <v>40</v>
      </c>
      <c r="M5" s="39">
        <v>30</v>
      </c>
      <c r="N5" s="39">
        <v>41</v>
      </c>
      <c r="O5" s="39">
        <v>27</v>
      </c>
      <c r="P5" s="39">
        <v>35</v>
      </c>
      <c r="Q5" s="39">
        <v>19</v>
      </c>
      <c r="R5" s="39">
        <v>20</v>
      </c>
      <c r="S5" s="39">
        <v>35</v>
      </c>
      <c r="T5" s="39">
        <v>23</v>
      </c>
      <c r="U5" s="39">
        <v>20</v>
      </c>
      <c r="V5" s="39">
        <v>21</v>
      </c>
      <c r="W5" s="39">
        <v>20</v>
      </c>
      <c r="X5" s="39">
        <v>28</v>
      </c>
      <c r="Y5" s="39">
        <v>20</v>
      </c>
      <c r="Z5" s="39">
        <v>35</v>
      </c>
      <c r="AA5" s="39">
        <v>25</v>
      </c>
      <c r="AB5" s="39">
        <v>24</v>
      </c>
      <c r="AC5" s="39">
        <v>37</v>
      </c>
      <c r="AD5" s="39">
        <v>17</v>
      </c>
      <c r="AE5" s="39">
        <v>24</v>
      </c>
      <c r="AF5" s="40">
        <f t="shared" si="7"/>
        <v>30.586206896551722</v>
      </c>
      <c r="AG5" s="41">
        <f t="shared" si="8"/>
        <v>0.10920955429697117</v>
      </c>
      <c r="AH5" s="42">
        <f t="shared" si="3"/>
        <v>30</v>
      </c>
      <c r="AI5" s="40">
        <f t="shared" si="4"/>
        <v>9.8034878683168891</v>
      </c>
      <c r="AJ5" s="40">
        <f t="shared" si="5"/>
        <v>40.389694764868608</v>
      </c>
      <c r="AK5" s="47">
        <f t="shared" si="6"/>
        <v>39.803487868316893</v>
      </c>
    </row>
    <row r="6" spans="1:55" ht="12.75" customHeight="1" x14ac:dyDescent="0.45">
      <c r="A6" s="37">
        <f t="shared" ref="A6:A33" si="9">+A5+1</f>
        <v>3</v>
      </c>
      <c r="B6" s="38" t="s">
        <v>5</v>
      </c>
      <c r="C6" s="39">
        <v>30</v>
      </c>
      <c r="D6" s="39">
        <v>21</v>
      </c>
      <c r="E6" s="39">
        <v>40</v>
      </c>
      <c r="F6" s="39">
        <v>40</v>
      </c>
      <c r="G6" s="39">
        <v>24</v>
      </c>
      <c r="H6" s="39">
        <v>32</v>
      </c>
      <c r="I6" s="39">
        <v>29</v>
      </c>
      <c r="J6" s="39">
        <v>23</v>
      </c>
      <c r="K6" s="39">
        <v>22</v>
      </c>
      <c r="L6" s="39">
        <v>27</v>
      </c>
      <c r="M6" s="39">
        <v>30</v>
      </c>
      <c r="N6" s="39">
        <v>31</v>
      </c>
      <c r="O6" s="39">
        <v>28</v>
      </c>
      <c r="P6" s="39">
        <v>25</v>
      </c>
      <c r="Q6" s="39">
        <v>34</v>
      </c>
      <c r="R6" s="39">
        <v>27</v>
      </c>
      <c r="S6" s="39">
        <v>29</v>
      </c>
      <c r="T6" s="39">
        <v>22</v>
      </c>
      <c r="U6" s="39">
        <v>30</v>
      </c>
      <c r="V6" s="39">
        <v>29</v>
      </c>
      <c r="W6" s="39">
        <v>21</v>
      </c>
      <c r="X6" s="39">
        <v>18</v>
      </c>
      <c r="Y6" s="39">
        <v>29</v>
      </c>
      <c r="Z6" s="39">
        <v>27</v>
      </c>
      <c r="AA6" s="39">
        <v>31</v>
      </c>
      <c r="AB6" s="39">
        <v>25</v>
      </c>
      <c r="AC6" s="39">
        <v>16</v>
      </c>
      <c r="AD6" s="39">
        <v>28</v>
      </c>
      <c r="AE6" s="39">
        <v>28</v>
      </c>
      <c r="AF6" s="40">
        <f t="shared" si="7"/>
        <v>27.448275862068964</v>
      </c>
      <c r="AG6" s="41">
        <f t="shared" si="8"/>
        <v>9.8005417384880555E-2</v>
      </c>
      <c r="AH6" s="42">
        <f t="shared" si="3"/>
        <v>28</v>
      </c>
      <c r="AI6" s="40">
        <f t="shared" si="4"/>
        <v>5.4810466081928482</v>
      </c>
      <c r="AJ6" s="40">
        <f t="shared" si="5"/>
        <v>32.929322470261809</v>
      </c>
      <c r="AK6" s="47">
        <f t="shared" si="6"/>
        <v>33.481046608192848</v>
      </c>
    </row>
    <row r="7" spans="1:55" ht="12.75" customHeight="1" x14ac:dyDescent="0.45">
      <c r="A7" s="37">
        <f t="shared" si="9"/>
        <v>4</v>
      </c>
      <c r="B7" s="38" t="s">
        <v>0</v>
      </c>
      <c r="C7" s="39">
        <v>39</v>
      </c>
      <c r="D7" s="39">
        <v>37</v>
      </c>
      <c r="E7" s="39">
        <v>31</v>
      </c>
      <c r="F7" s="39">
        <v>29</v>
      </c>
      <c r="G7" s="39">
        <v>31</v>
      </c>
      <c r="H7" s="39">
        <v>24</v>
      </c>
      <c r="I7" s="39">
        <v>20</v>
      </c>
      <c r="J7" s="39">
        <v>24</v>
      </c>
      <c r="K7" s="39">
        <v>25</v>
      </c>
      <c r="L7" s="39">
        <v>22</v>
      </c>
      <c r="M7" s="39">
        <v>22</v>
      </c>
      <c r="N7" s="39">
        <v>30</v>
      </c>
      <c r="O7" s="39">
        <v>19</v>
      </c>
      <c r="P7" s="39">
        <v>22</v>
      </c>
      <c r="Q7" s="39">
        <v>14</v>
      </c>
      <c r="R7" s="39">
        <v>27</v>
      </c>
      <c r="S7" s="39">
        <v>29</v>
      </c>
      <c r="T7" s="39">
        <v>22</v>
      </c>
      <c r="U7" s="39">
        <v>19</v>
      </c>
      <c r="V7" s="39">
        <v>10</v>
      </c>
      <c r="W7" s="39">
        <v>23</v>
      </c>
      <c r="X7" s="39">
        <v>29</v>
      </c>
      <c r="Y7" s="39">
        <v>25</v>
      </c>
      <c r="Z7" s="39">
        <v>31</v>
      </c>
      <c r="AA7" s="39">
        <v>36</v>
      </c>
      <c r="AB7" s="39">
        <v>32</v>
      </c>
      <c r="AC7" s="39">
        <v>28</v>
      </c>
      <c r="AD7" s="39">
        <v>19</v>
      </c>
      <c r="AE7" s="39">
        <v>26</v>
      </c>
      <c r="AF7" s="40">
        <f t="shared" si="7"/>
        <v>25.689655172413794</v>
      </c>
      <c r="AG7" s="41">
        <f t="shared" si="8"/>
        <v>9.1726175818763842E-2</v>
      </c>
      <c r="AH7" s="42">
        <f t="shared" si="3"/>
        <v>25</v>
      </c>
      <c r="AI7" s="40">
        <f t="shared" si="4"/>
        <v>6.5797494973802673</v>
      </c>
      <c r="AJ7" s="40">
        <f t="shared" si="5"/>
        <v>32.269404669794064</v>
      </c>
      <c r="AK7" s="47">
        <f t="shared" si="6"/>
        <v>31.579749497380266</v>
      </c>
    </row>
    <row r="8" spans="1:55" ht="12.75" customHeight="1" x14ac:dyDescent="0.45">
      <c r="A8" s="37">
        <f t="shared" si="9"/>
        <v>5</v>
      </c>
      <c r="B8" s="38" t="s">
        <v>2</v>
      </c>
      <c r="C8" s="39">
        <v>22</v>
      </c>
      <c r="D8" s="39">
        <v>18</v>
      </c>
      <c r="E8" s="39">
        <v>26</v>
      </c>
      <c r="F8" s="39">
        <v>23</v>
      </c>
      <c r="G8" s="39">
        <v>14</v>
      </c>
      <c r="H8" s="39">
        <v>29</v>
      </c>
      <c r="I8" s="39">
        <v>15</v>
      </c>
      <c r="J8" s="39">
        <v>24</v>
      </c>
      <c r="K8" s="39">
        <v>27</v>
      </c>
      <c r="L8" s="39">
        <v>9</v>
      </c>
      <c r="M8" s="39">
        <v>13</v>
      </c>
      <c r="N8" s="39">
        <v>20</v>
      </c>
      <c r="O8" s="39">
        <v>35</v>
      </c>
      <c r="P8" s="39">
        <v>23</v>
      </c>
      <c r="Q8" s="39">
        <v>18</v>
      </c>
      <c r="R8" s="39">
        <v>18</v>
      </c>
      <c r="S8" s="39">
        <v>17</v>
      </c>
      <c r="T8" s="39">
        <v>24</v>
      </c>
      <c r="U8" s="39">
        <v>23</v>
      </c>
      <c r="V8" s="39">
        <v>9</v>
      </c>
      <c r="W8" s="39">
        <v>14</v>
      </c>
      <c r="X8" s="39">
        <v>22</v>
      </c>
      <c r="Y8" s="39">
        <v>10</v>
      </c>
      <c r="Z8" s="39">
        <v>15</v>
      </c>
      <c r="AA8" s="39">
        <v>13</v>
      </c>
      <c r="AB8" s="39">
        <v>12</v>
      </c>
      <c r="AC8" s="39">
        <v>14</v>
      </c>
      <c r="AD8" s="39">
        <v>11</v>
      </c>
      <c r="AE8" s="39">
        <v>18</v>
      </c>
      <c r="AF8" s="40">
        <f t="shared" si="7"/>
        <v>18.482758620689655</v>
      </c>
      <c r="AG8" s="41">
        <f t="shared" si="8"/>
        <v>6.5993597636050227E-2</v>
      </c>
      <c r="AH8" s="42">
        <f t="shared" si="3"/>
        <v>18</v>
      </c>
      <c r="AI8" s="40">
        <f t="shared" si="4"/>
        <v>6.4343980163269583</v>
      </c>
      <c r="AJ8" s="40">
        <f t="shared" si="5"/>
        <v>24.917156637016614</v>
      </c>
      <c r="AK8" s="47">
        <f t="shared" si="6"/>
        <v>24.434398016326959</v>
      </c>
    </row>
    <row r="9" spans="1:55" ht="12.75" customHeight="1" x14ac:dyDescent="0.45">
      <c r="A9" s="37">
        <f t="shared" si="9"/>
        <v>6</v>
      </c>
      <c r="B9" s="38" t="s">
        <v>8</v>
      </c>
      <c r="C9" s="39">
        <v>7</v>
      </c>
      <c r="D9" s="39">
        <v>10</v>
      </c>
      <c r="E9" s="39">
        <v>16</v>
      </c>
      <c r="F9" s="39">
        <v>14</v>
      </c>
      <c r="G9" s="39">
        <v>8</v>
      </c>
      <c r="H9" s="39">
        <v>15</v>
      </c>
      <c r="I9" s="39">
        <v>14</v>
      </c>
      <c r="J9" s="39">
        <v>7</v>
      </c>
      <c r="K9" s="39">
        <v>15</v>
      </c>
      <c r="L9" s="39">
        <v>15</v>
      </c>
      <c r="M9" s="39">
        <v>13</v>
      </c>
      <c r="N9" s="39">
        <v>15</v>
      </c>
      <c r="O9" s="39">
        <v>13</v>
      </c>
      <c r="P9" s="39">
        <v>25</v>
      </c>
      <c r="Q9" s="39">
        <v>16</v>
      </c>
      <c r="R9" s="39">
        <v>16</v>
      </c>
      <c r="S9" s="39">
        <v>14</v>
      </c>
      <c r="T9" s="39">
        <v>14</v>
      </c>
      <c r="U9" s="39">
        <v>20</v>
      </c>
      <c r="V9" s="39">
        <v>21</v>
      </c>
      <c r="W9" s="39">
        <v>12</v>
      </c>
      <c r="X9" s="39">
        <v>23</v>
      </c>
      <c r="Y9" s="39">
        <v>9</v>
      </c>
      <c r="Z9" s="39">
        <v>10</v>
      </c>
      <c r="AA9" s="39">
        <v>9</v>
      </c>
      <c r="AB9" s="39">
        <v>12</v>
      </c>
      <c r="AC9" s="39">
        <v>18</v>
      </c>
      <c r="AD9" s="39">
        <v>14</v>
      </c>
      <c r="AE9" s="39">
        <v>8</v>
      </c>
      <c r="AF9" s="40">
        <f t="shared" si="7"/>
        <v>13.896551724137931</v>
      </c>
      <c r="AG9" s="41">
        <f t="shared" si="8"/>
        <v>4.9618320610687015E-2</v>
      </c>
      <c r="AH9" s="42">
        <f t="shared" si="3"/>
        <v>14</v>
      </c>
      <c r="AI9" s="40">
        <f t="shared" si="4"/>
        <v>4.5540000281244666</v>
      </c>
      <c r="AJ9" s="40">
        <f t="shared" si="5"/>
        <v>18.450551752262399</v>
      </c>
      <c r="AK9" s="47">
        <f t="shared" si="6"/>
        <v>18.554000028124467</v>
      </c>
    </row>
    <row r="10" spans="1:55" ht="12.75" customHeight="1" x14ac:dyDescent="0.45">
      <c r="A10" s="37">
        <f t="shared" si="9"/>
        <v>7</v>
      </c>
      <c r="B10" s="38" t="s">
        <v>13</v>
      </c>
      <c r="C10" s="39">
        <v>14</v>
      </c>
      <c r="D10" s="39">
        <v>16</v>
      </c>
      <c r="E10" s="39">
        <v>13</v>
      </c>
      <c r="F10" s="39">
        <v>18</v>
      </c>
      <c r="G10" s="39">
        <v>9</v>
      </c>
      <c r="H10" s="39">
        <v>13</v>
      </c>
      <c r="I10" s="39">
        <v>16</v>
      </c>
      <c r="J10" s="39">
        <v>9</v>
      </c>
      <c r="K10" s="39">
        <v>11</v>
      </c>
      <c r="L10" s="39">
        <v>13</v>
      </c>
      <c r="M10" s="39">
        <v>11</v>
      </c>
      <c r="N10" s="39">
        <v>11</v>
      </c>
      <c r="O10" s="39">
        <v>6</v>
      </c>
      <c r="P10" s="39">
        <v>13</v>
      </c>
      <c r="Q10" s="39">
        <v>14</v>
      </c>
      <c r="R10" s="39">
        <v>11</v>
      </c>
      <c r="S10" s="39">
        <v>15</v>
      </c>
      <c r="T10" s="39">
        <v>9</v>
      </c>
      <c r="U10" s="39">
        <v>13</v>
      </c>
      <c r="V10" s="39">
        <v>7</v>
      </c>
      <c r="W10" s="39">
        <v>13</v>
      </c>
      <c r="X10" s="39">
        <v>13</v>
      </c>
      <c r="Y10" s="39">
        <v>11</v>
      </c>
      <c r="Z10" s="39">
        <v>14</v>
      </c>
      <c r="AA10" s="39">
        <v>7</v>
      </c>
      <c r="AB10" s="39">
        <v>8</v>
      </c>
      <c r="AC10" s="39">
        <v>11</v>
      </c>
      <c r="AD10" s="39">
        <v>9</v>
      </c>
      <c r="AE10" s="39">
        <v>15</v>
      </c>
      <c r="AF10" s="40">
        <f t="shared" si="7"/>
        <v>11.827586206896552</v>
      </c>
      <c r="AG10" s="41">
        <f t="shared" si="8"/>
        <v>4.2230977591726171E-2</v>
      </c>
      <c r="AH10" s="42">
        <f t="shared" si="3"/>
        <v>13</v>
      </c>
      <c r="AI10" s="40">
        <f t="shared" si="4"/>
        <v>2.9769227342202287</v>
      </c>
      <c r="AJ10" s="40">
        <f t="shared" si="5"/>
        <v>14.804508941116779</v>
      </c>
      <c r="AK10" s="47">
        <f t="shared" si="6"/>
        <v>15.976922734220228</v>
      </c>
    </row>
    <row r="11" spans="1:55" ht="12.75" customHeight="1" x14ac:dyDescent="0.45">
      <c r="A11" s="37">
        <f t="shared" si="9"/>
        <v>8</v>
      </c>
      <c r="B11" s="38" t="s">
        <v>51</v>
      </c>
      <c r="C11" s="39">
        <v>11</v>
      </c>
      <c r="D11" s="39">
        <v>13</v>
      </c>
      <c r="E11" s="39">
        <v>13</v>
      </c>
      <c r="F11" s="39">
        <v>14</v>
      </c>
      <c r="G11" s="39">
        <v>8</v>
      </c>
      <c r="H11" s="39">
        <v>12</v>
      </c>
      <c r="I11" s="39">
        <v>8</v>
      </c>
      <c r="J11" s="39">
        <v>7</v>
      </c>
      <c r="K11" s="39">
        <v>8</v>
      </c>
      <c r="L11" s="39">
        <v>15</v>
      </c>
      <c r="M11" s="39">
        <v>2</v>
      </c>
      <c r="N11" s="39">
        <v>7</v>
      </c>
      <c r="O11" s="39">
        <v>7</v>
      </c>
      <c r="P11" s="39">
        <v>8</v>
      </c>
      <c r="Q11" s="39">
        <v>8</v>
      </c>
      <c r="R11" s="39">
        <v>7</v>
      </c>
      <c r="S11" s="39">
        <v>7</v>
      </c>
      <c r="T11" s="39">
        <v>13</v>
      </c>
      <c r="U11" s="39">
        <v>9</v>
      </c>
      <c r="V11" s="39">
        <v>15</v>
      </c>
      <c r="W11" s="39">
        <v>11</v>
      </c>
      <c r="X11" s="39">
        <v>10</v>
      </c>
      <c r="Y11" s="39">
        <v>16</v>
      </c>
      <c r="Z11" s="39">
        <v>9</v>
      </c>
      <c r="AA11" s="39">
        <v>8</v>
      </c>
      <c r="AB11" s="39">
        <v>12</v>
      </c>
      <c r="AC11" s="39">
        <v>9</v>
      </c>
      <c r="AD11" s="39">
        <v>7</v>
      </c>
      <c r="AE11" s="39">
        <v>4</v>
      </c>
      <c r="AF11" s="40">
        <f t="shared" si="7"/>
        <v>9.5862068965517242</v>
      </c>
      <c r="AG11" s="41">
        <f t="shared" si="8"/>
        <v>3.4228022654518589E-2</v>
      </c>
      <c r="AH11" s="42">
        <f t="shared" si="3"/>
        <v>9</v>
      </c>
      <c r="AI11" s="40">
        <f t="shared" si="4"/>
        <v>3.3542855464455599</v>
      </c>
      <c r="AJ11" s="40">
        <f t="shared" si="5"/>
        <v>12.940492442997284</v>
      </c>
      <c r="AK11" s="47">
        <f t="shared" si="6"/>
        <v>12.35428554644556</v>
      </c>
    </row>
    <row r="12" spans="1:55" ht="12.75" customHeight="1" x14ac:dyDescent="0.45">
      <c r="A12" s="37">
        <f t="shared" si="9"/>
        <v>9</v>
      </c>
      <c r="B12" s="38" t="s">
        <v>21</v>
      </c>
      <c r="C12" s="39">
        <v>9</v>
      </c>
      <c r="D12" s="39">
        <v>7</v>
      </c>
      <c r="E12" s="39">
        <v>8</v>
      </c>
      <c r="F12" s="39">
        <v>7</v>
      </c>
      <c r="G12" s="39">
        <v>7</v>
      </c>
      <c r="H12" s="39">
        <v>7</v>
      </c>
      <c r="I12" s="39">
        <v>16</v>
      </c>
      <c r="J12" s="39">
        <v>11</v>
      </c>
      <c r="K12" s="39">
        <v>12</v>
      </c>
      <c r="L12" s="39">
        <v>6</v>
      </c>
      <c r="M12" s="39">
        <v>11</v>
      </c>
      <c r="N12" s="39">
        <v>7</v>
      </c>
      <c r="O12" s="39">
        <v>10</v>
      </c>
      <c r="P12" s="39">
        <v>10</v>
      </c>
      <c r="Q12" s="39">
        <v>10</v>
      </c>
      <c r="R12" s="39">
        <v>10</v>
      </c>
      <c r="S12" s="39">
        <v>19</v>
      </c>
      <c r="T12" s="39">
        <v>15</v>
      </c>
      <c r="U12" s="39">
        <v>5</v>
      </c>
      <c r="V12" s="39">
        <v>7</v>
      </c>
      <c r="W12" s="39">
        <v>8</v>
      </c>
      <c r="X12" s="39">
        <v>14</v>
      </c>
      <c r="Y12" s="39">
        <v>9</v>
      </c>
      <c r="Z12" s="39">
        <v>11</v>
      </c>
      <c r="AA12" s="39">
        <v>9</v>
      </c>
      <c r="AB12" s="39">
        <v>8</v>
      </c>
      <c r="AC12" s="39">
        <v>10</v>
      </c>
      <c r="AD12" s="39">
        <v>5</v>
      </c>
      <c r="AE12" s="39">
        <v>4</v>
      </c>
      <c r="AF12" s="40">
        <f t="shared" si="7"/>
        <v>9.3793103448275854</v>
      </c>
      <c r="AG12" s="41">
        <f t="shared" si="8"/>
        <v>3.34892883526225E-2</v>
      </c>
      <c r="AH12" s="42">
        <f t="shared" si="3"/>
        <v>9</v>
      </c>
      <c r="AI12" s="40">
        <f t="shared" si="4"/>
        <v>3.406021905636381</v>
      </c>
      <c r="AJ12" s="40">
        <f t="shared" si="5"/>
        <v>12.785332250463966</v>
      </c>
      <c r="AK12" s="47">
        <f t="shared" si="6"/>
        <v>12.406021905636381</v>
      </c>
    </row>
    <row r="13" spans="1:55" ht="12.75" customHeight="1" x14ac:dyDescent="0.45">
      <c r="A13" s="37">
        <f t="shared" si="9"/>
        <v>10</v>
      </c>
      <c r="B13" s="38" t="s">
        <v>3</v>
      </c>
      <c r="C13" s="39">
        <v>4</v>
      </c>
      <c r="D13" s="39">
        <v>8</v>
      </c>
      <c r="E13" s="39">
        <v>8</v>
      </c>
      <c r="F13" s="39">
        <v>18</v>
      </c>
      <c r="G13" s="39">
        <v>4</v>
      </c>
      <c r="H13" s="39">
        <v>10</v>
      </c>
      <c r="I13" s="39">
        <v>10</v>
      </c>
      <c r="J13" s="39">
        <v>7</v>
      </c>
      <c r="K13" s="39">
        <v>10</v>
      </c>
      <c r="L13" s="39">
        <v>8</v>
      </c>
      <c r="M13" s="39">
        <v>15</v>
      </c>
      <c r="N13" s="39">
        <v>6</v>
      </c>
      <c r="O13" s="39">
        <v>16</v>
      </c>
      <c r="P13" s="39">
        <v>6</v>
      </c>
      <c r="Q13" s="39">
        <v>13</v>
      </c>
      <c r="R13" s="39">
        <v>6</v>
      </c>
      <c r="S13" s="39">
        <v>11</v>
      </c>
      <c r="T13" s="39">
        <v>14</v>
      </c>
      <c r="U13" s="39">
        <v>4</v>
      </c>
      <c r="V13" s="39">
        <v>16</v>
      </c>
      <c r="W13" s="39">
        <v>9</v>
      </c>
      <c r="X13" s="39">
        <v>5</v>
      </c>
      <c r="Y13" s="39">
        <v>13</v>
      </c>
      <c r="Z13" s="39">
        <v>9</v>
      </c>
      <c r="AA13" s="39">
        <v>7</v>
      </c>
      <c r="AB13" s="39">
        <v>7</v>
      </c>
      <c r="AC13" s="39">
        <v>6</v>
      </c>
      <c r="AD13" s="39">
        <v>4</v>
      </c>
      <c r="AE13" s="39">
        <v>10</v>
      </c>
      <c r="AF13" s="40">
        <f t="shared" si="7"/>
        <v>9.1034482758620694</v>
      </c>
      <c r="AG13" s="41">
        <f t="shared" si="8"/>
        <v>3.2504309283427728E-2</v>
      </c>
      <c r="AH13" s="42">
        <f t="shared" si="3"/>
        <v>8</v>
      </c>
      <c r="AI13" s="40">
        <f t="shared" si="4"/>
        <v>3.9941459625861642</v>
      </c>
      <c r="AJ13" s="40">
        <f t="shared" si="5"/>
        <v>13.097594238448234</v>
      </c>
      <c r="AK13" s="47">
        <f t="shared" si="6"/>
        <v>11.994145962586163</v>
      </c>
    </row>
    <row r="14" spans="1:55" ht="12.75" customHeight="1" x14ac:dyDescent="0.45">
      <c r="A14" s="37">
        <f t="shared" si="9"/>
        <v>11</v>
      </c>
      <c r="B14" s="38" t="s">
        <v>12</v>
      </c>
      <c r="C14" s="39">
        <v>6</v>
      </c>
      <c r="D14" s="39">
        <v>11</v>
      </c>
      <c r="E14" s="39">
        <v>9</v>
      </c>
      <c r="F14" s="39">
        <v>6</v>
      </c>
      <c r="G14" s="39">
        <v>4</v>
      </c>
      <c r="H14" s="39">
        <v>9</v>
      </c>
      <c r="I14" s="39">
        <v>5</v>
      </c>
      <c r="J14" s="39">
        <v>6</v>
      </c>
      <c r="K14" s="39">
        <v>8</v>
      </c>
      <c r="L14" s="39">
        <v>16</v>
      </c>
      <c r="M14" s="39">
        <v>11</v>
      </c>
      <c r="N14" s="39">
        <v>9</v>
      </c>
      <c r="O14" s="39">
        <v>6</v>
      </c>
      <c r="P14" s="39">
        <v>7</v>
      </c>
      <c r="Q14" s="39">
        <v>8</v>
      </c>
      <c r="R14" s="39">
        <v>10</v>
      </c>
      <c r="S14" s="39">
        <v>9</v>
      </c>
      <c r="T14" s="39">
        <v>6</v>
      </c>
      <c r="U14" s="39">
        <v>11</v>
      </c>
      <c r="V14" s="39">
        <v>9</v>
      </c>
      <c r="W14" s="39">
        <v>7</v>
      </c>
      <c r="X14" s="39">
        <v>4</v>
      </c>
      <c r="Y14" s="39">
        <v>10</v>
      </c>
      <c r="Z14" s="39">
        <v>5</v>
      </c>
      <c r="AA14" s="39">
        <v>8</v>
      </c>
      <c r="AB14" s="39">
        <v>7</v>
      </c>
      <c r="AC14" s="39">
        <v>7</v>
      </c>
      <c r="AD14" s="39">
        <v>2</v>
      </c>
      <c r="AE14" s="39">
        <v>5</v>
      </c>
      <c r="AF14" s="40">
        <f t="shared" si="7"/>
        <v>7.6206896551724137</v>
      </c>
      <c r="AG14" s="41">
        <f t="shared" si="8"/>
        <v>2.7210046786505786E-2</v>
      </c>
      <c r="AH14" s="42">
        <f t="shared" si="3"/>
        <v>7</v>
      </c>
      <c r="AI14" s="40">
        <f t="shared" si="4"/>
        <v>2.7955806080241348</v>
      </c>
      <c r="AJ14" s="40">
        <f t="shared" si="5"/>
        <v>10.416270263196548</v>
      </c>
      <c r="AK14" s="47">
        <f t="shared" si="6"/>
        <v>9.7955806080241352</v>
      </c>
    </row>
    <row r="15" spans="1:55" ht="12.75" customHeight="1" x14ac:dyDescent="0.45">
      <c r="A15" s="37">
        <f t="shared" si="9"/>
        <v>12</v>
      </c>
      <c r="B15" s="38" t="s">
        <v>6</v>
      </c>
      <c r="C15" s="39">
        <v>10</v>
      </c>
      <c r="D15" s="39">
        <v>11</v>
      </c>
      <c r="E15" s="39">
        <v>9</v>
      </c>
      <c r="F15" s="39">
        <v>8</v>
      </c>
      <c r="G15" s="39">
        <v>9</v>
      </c>
      <c r="H15" s="39">
        <v>12</v>
      </c>
      <c r="I15" s="39">
        <v>10</v>
      </c>
      <c r="J15" s="39">
        <v>6</v>
      </c>
      <c r="K15" s="39">
        <v>5</v>
      </c>
      <c r="L15" s="39">
        <v>4</v>
      </c>
      <c r="M15" s="39">
        <v>7</v>
      </c>
      <c r="N15" s="39">
        <v>6</v>
      </c>
      <c r="O15" s="39">
        <v>3</v>
      </c>
      <c r="P15" s="39">
        <v>4</v>
      </c>
      <c r="Q15" s="39">
        <v>4</v>
      </c>
      <c r="R15" s="39">
        <v>5</v>
      </c>
      <c r="S15" s="39">
        <v>7</v>
      </c>
      <c r="T15" s="39">
        <v>4</v>
      </c>
      <c r="U15" s="39">
        <v>8</v>
      </c>
      <c r="V15" s="39">
        <v>3</v>
      </c>
      <c r="W15" s="39">
        <v>9</v>
      </c>
      <c r="X15" s="39">
        <v>8</v>
      </c>
      <c r="Y15" s="39">
        <v>9</v>
      </c>
      <c r="Z15" s="39">
        <v>9</v>
      </c>
      <c r="AA15" s="39">
        <v>9</v>
      </c>
      <c r="AB15" s="39">
        <v>5</v>
      </c>
      <c r="AC15" s="39">
        <v>5</v>
      </c>
      <c r="AD15" s="39">
        <v>8</v>
      </c>
      <c r="AE15" s="39">
        <v>3</v>
      </c>
      <c r="AF15" s="40">
        <f t="shared" si="7"/>
        <v>6.8965517241379306</v>
      </c>
      <c r="AG15" s="41">
        <f t="shared" si="8"/>
        <v>2.4624476729869487E-2</v>
      </c>
      <c r="AH15" s="42">
        <f t="shared" si="3"/>
        <v>7</v>
      </c>
      <c r="AI15" s="40">
        <f t="shared" si="4"/>
        <v>2.59594226749318</v>
      </c>
      <c r="AJ15" s="40">
        <f t="shared" si="5"/>
        <v>9.4924939916311111</v>
      </c>
      <c r="AK15" s="47">
        <f t="shared" si="6"/>
        <v>9.5959422674931805</v>
      </c>
    </row>
    <row r="16" spans="1:55" ht="12.75" customHeight="1" x14ac:dyDescent="0.45">
      <c r="A16" s="37">
        <f t="shared" si="9"/>
        <v>13</v>
      </c>
      <c r="B16" s="38" t="s">
        <v>14</v>
      </c>
      <c r="C16" s="39">
        <v>7</v>
      </c>
      <c r="D16" s="39">
        <v>6</v>
      </c>
      <c r="E16" s="39">
        <v>8</v>
      </c>
      <c r="F16" s="39">
        <v>4</v>
      </c>
      <c r="G16" s="39">
        <v>8</v>
      </c>
      <c r="H16" s="39">
        <v>3</v>
      </c>
      <c r="I16" s="39">
        <v>5</v>
      </c>
      <c r="J16" s="39">
        <v>8</v>
      </c>
      <c r="K16" s="39">
        <v>2</v>
      </c>
      <c r="L16" s="39">
        <v>5</v>
      </c>
      <c r="M16" s="39">
        <v>7</v>
      </c>
      <c r="N16" s="39">
        <v>7</v>
      </c>
      <c r="O16" s="39">
        <v>4</v>
      </c>
      <c r="P16" s="39">
        <v>10</v>
      </c>
      <c r="Q16" s="39">
        <v>13</v>
      </c>
      <c r="R16" s="39">
        <v>5</v>
      </c>
      <c r="S16" s="39">
        <v>9</v>
      </c>
      <c r="T16" s="39">
        <v>11</v>
      </c>
      <c r="U16" s="39">
        <v>5</v>
      </c>
      <c r="V16" s="39">
        <v>6</v>
      </c>
      <c r="W16" s="39">
        <v>12</v>
      </c>
      <c r="X16" s="39">
        <v>3</v>
      </c>
      <c r="Y16" s="39">
        <v>9</v>
      </c>
      <c r="Z16" s="39">
        <v>17</v>
      </c>
      <c r="AA16" s="39">
        <v>5</v>
      </c>
      <c r="AB16" s="39">
        <v>2</v>
      </c>
      <c r="AC16" s="39">
        <v>9</v>
      </c>
      <c r="AD16" s="39">
        <v>1</v>
      </c>
      <c r="AE16" s="39">
        <v>5</v>
      </c>
      <c r="AF16" s="40">
        <f t="shared" si="7"/>
        <v>6.7586206896551726</v>
      </c>
      <c r="AG16" s="41">
        <f t="shared" si="8"/>
        <v>2.4131987195272101E-2</v>
      </c>
      <c r="AH16" s="42">
        <f t="shared" si="3"/>
        <v>6</v>
      </c>
      <c r="AI16" s="40">
        <f t="shared" si="4"/>
        <v>3.5922055741145313</v>
      </c>
      <c r="AJ16" s="40">
        <f t="shared" si="5"/>
        <v>10.350826263769704</v>
      </c>
      <c r="AK16" s="47">
        <f t="shared" si="6"/>
        <v>9.5922055741145318</v>
      </c>
    </row>
    <row r="17" spans="1:37" ht="12.75" customHeight="1" x14ac:dyDescent="0.45">
      <c r="A17" s="37">
        <f t="shared" si="9"/>
        <v>14</v>
      </c>
      <c r="B17" s="38" t="s">
        <v>7</v>
      </c>
      <c r="C17" s="39">
        <v>8</v>
      </c>
      <c r="D17" s="39">
        <v>5</v>
      </c>
      <c r="E17" s="39">
        <v>4</v>
      </c>
      <c r="F17" s="39">
        <v>6</v>
      </c>
      <c r="G17" s="39">
        <v>7</v>
      </c>
      <c r="H17" s="39">
        <v>5</v>
      </c>
      <c r="I17" s="39">
        <v>9</v>
      </c>
      <c r="J17" s="39">
        <v>8</v>
      </c>
      <c r="K17" s="39">
        <v>5</v>
      </c>
      <c r="L17" s="39">
        <v>4</v>
      </c>
      <c r="M17" s="39">
        <v>10</v>
      </c>
      <c r="N17" s="39">
        <v>8</v>
      </c>
      <c r="O17" s="39">
        <v>11</v>
      </c>
      <c r="P17" s="39">
        <v>5</v>
      </c>
      <c r="Q17" s="39">
        <v>6</v>
      </c>
      <c r="R17" s="39">
        <v>6</v>
      </c>
      <c r="S17" s="39">
        <v>9</v>
      </c>
      <c r="T17" s="39">
        <v>6</v>
      </c>
      <c r="U17" s="39">
        <v>8</v>
      </c>
      <c r="V17" s="39">
        <v>3</v>
      </c>
      <c r="W17" s="39">
        <v>11</v>
      </c>
      <c r="X17" s="39">
        <v>7</v>
      </c>
      <c r="Y17" s="39">
        <v>10</v>
      </c>
      <c r="Z17" s="39">
        <v>5</v>
      </c>
      <c r="AA17" s="39">
        <v>4</v>
      </c>
      <c r="AB17" s="39">
        <v>5</v>
      </c>
      <c r="AC17" s="39">
        <v>4</v>
      </c>
      <c r="AD17" s="39">
        <v>3</v>
      </c>
      <c r="AE17" s="39">
        <v>5</v>
      </c>
      <c r="AF17" s="40">
        <f t="shared" si="7"/>
        <v>6.4482758620689653</v>
      </c>
      <c r="AG17" s="41">
        <f t="shared" si="8"/>
        <v>2.3023885742427971E-2</v>
      </c>
      <c r="AH17" s="42">
        <f t="shared" si="3"/>
        <v>6</v>
      </c>
      <c r="AI17" s="40">
        <f t="shared" si="4"/>
        <v>2.33889789211793</v>
      </c>
      <c r="AJ17" s="40">
        <f t="shared" si="5"/>
        <v>8.7871737541868953</v>
      </c>
      <c r="AK17" s="47">
        <f t="shared" si="6"/>
        <v>8.3388978921179309</v>
      </c>
    </row>
    <row r="18" spans="1:37" ht="12.75" customHeight="1" x14ac:dyDescent="0.45">
      <c r="A18" s="37">
        <f t="shared" si="9"/>
        <v>15</v>
      </c>
      <c r="B18" s="38" t="s">
        <v>16</v>
      </c>
      <c r="C18" s="39">
        <v>9</v>
      </c>
      <c r="D18" s="39">
        <v>3</v>
      </c>
      <c r="E18" s="39">
        <v>5</v>
      </c>
      <c r="F18" s="39">
        <v>6</v>
      </c>
      <c r="G18" s="39">
        <v>9</v>
      </c>
      <c r="H18" s="39">
        <v>5</v>
      </c>
      <c r="I18" s="39">
        <v>2</v>
      </c>
      <c r="J18" s="39">
        <v>6</v>
      </c>
      <c r="K18" s="39">
        <v>5</v>
      </c>
      <c r="L18" s="39">
        <v>10</v>
      </c>
      <c r="M18" s="39">
        <v>5</v>
      </c>
      <c r="N18" s="39">
        <v>1</v>
      </c>
      <c r="O18" s="39">
        <v>7</v>
      </c>
      <c r="P18" s="39">
        <v>7</v>
      </c>
      <c r="Q18" s="39">
        <v>9</v>
      </c>
      <c r="R18" s="39">
        <v>9</v>
      </c>
      <c r="S18" s="39">
        <v>7</v>
      </c>
      <c r="T18" s="39">
        <v>5</v>
      </c>
      <c r="U18" s="39">
        <v>4</v>
      </c>
      <c r="V18" s="39">
        <v>7</v>
      </c>
      <c r="W18" s="39">
        <v>5</v>
      </c>
      <c r="X18" s="39">
        <v>4</v>
      </c>
      <c r="Y18" s="39">
        <v>9</v>
      </c>
      <c r="Z18" s="39">
        <v>6</v>
      </c>
      <c r="AA18" s="39">
        <v>7</v>
      </c>
      <c r="AB18" s="39">
        <v>2</v>
      </c>
      <c r="AC18" s="39">
        <v>1</v>
      </c>
      <c r="AD18" s="39">
        <v>12</v>
      </c>
      <c r="AE18" s="39">
        <v>8</v>
      </c>
      <c r="AF18" s="40">
        <f t="shared" si="7"/>
        <v>6.0344827586206895</v>
      </c>
      <c r="AG18" s="41">
        <f t="shared" si="8"/>
        <v>2.1546417138635802E-2</v>
      </c>
      <c r="AH18" s="42">
        <f t="shared" si="3"/>
        <v>6</v>
      </c>
      <c r="AI18" s="40">
        <f t="shared" si="4"/>
        <v>2.7449012293014641</v>
      </c>
      <c r="AJ18" s="40">
        <f t="shared" si="5"/>
        <v>8.779383987922154</v>
      </c>
      <c r="AK18" s="47">
        <f t="shared" si="6"/>
        <v>8.7449012293014636</v>
      </c>
    </row>
    <row r="19" spans="1:37" ht="12.75" customHeight="1" x14ac:dyDescent="0.45">
      <c r="A19" s="37">
        <f t="shared" si="9"/>
        <v>16</v>
      </c>
      <c r="B19" s="38" t="s">
        <v>50</v>
      </c>
      <c r="C19" s="39">
        <v>3</v>
      </c>
      <c r="D19" s="39">
        <v>3</v>
      </c>
      <c r="E19" s="39">
        <v>1</v>
      </c>
      <c r="F19" s="39">
        <v>6</v>
      </c>
      <c r="G19" s="39">
        <v>8</v>
      </c>
      <c r="H19" s="39">
        <v>5</v>
      </c>
      <c r="I19" s="39">
        <v>8</v>
      </c>
      <c r="J19" s="39">
        <v>7</v>
      </c>
      <c r="K19" s="39">
        <v>4</v>
      </c>
      <c r="L19" s="39">
        <v>0</v>
      </c>
      <c r="M19" s="39">
        <v>5</v>
      </c>
      <c r="N19" s="39">
        <v>3</v>
      </c>
      <c r="O19" s="39">
        <v>7</v>
      </c>
      <c r="P19" s="39">
        <v>7</v>
      </c>
      <c r="Q19" s="39">
        <v>9</v>
      </c>
      <c r="R19" s="39">
        <v>15</v>
      </c>
      <c r="S19" s="39">
        <v>15</v>
      </c>
      <c r="T19" s="39">
        <v>4</v>
      </c>
      <c r="U19" s="39">
        <v>6</v>
      </c>
      <c r="V19" s="39">
        <v>8</v>
      </c>
      <c r="W19" s="39">
        <v>9</v>
      </c>
      <c r="X19" s="39">
        <v>9</v>
      </c>
      <c r="Y19" s="39">
        <v>3</v>
      </c>
      <c r="Z19" s="39">
        <v>3</v>
      </c>
      <c r="AA19" s="39">
        <v>6</v>
      </c>
      <c r="AB19" s="39">
        <v>4</v>
      </c>
      <c r="AC19" s="39">
        <v>1</v>
      </c>
      <c r="AD19" s="39">
        <v>2</v>
      </c>
      <c r="AE19" s="39">
        <v>2</v>
      </c>
      <c r="AF19" s="40">
        <f t="shared" si="7"/>
        <v>5.6206896551724137</v>
      </c>
      <c r="AG19" s="41">
        <f t="shared" si="8"/>
        <v>2.0068948534843634E-2</v>
      </c>
      <c r="AH19" s="42">
        <f t="shared" si="3"/>
        <v>5</v>
      </c>
      <c r="AI19" s="40">
        <f t="shared" si="4"/>
        <v>3.6685321422631332</v>
      </c>
      <c r="AJ19" s="40">
        <f t="shared" si="5"/>
        <v>9.2892217974355464</v>
      </c>
      <c r="AK19" s="47">
        <f t="shared" si="6"/>
        <v>8.6685321422631336</v>
      </c>
    </row>
    <row r="20" spans="1:37" ht="12.75" customHeight="1" x14ac:dyDescent="0.45">
      <c r="A20" s="37">
        <f t="shared" si="9"/>
        <v>17</v>
      </c>
      <c r="B20" s="38" t="s">
        <v>60</v>
      </c>
      <c r="C20" s="39">
        <v>5</v>
      </c>
      <c r="D20" s="39">
        <v>5</v>
      </c>
      <c r="E20" s="39">
        <v>7</v>
      </c>
      <c r="F20" s="39">
        <v>6</v>
      </c>
      <c r="G20" s="39">
        <v>5</v>
      </c>
      <c r="H20" s="39">
        <v>3</v>
      </c>
      <c r="I20" s="39">
        <v>7</v>
      </c>
      <c r="J20" s="39">
        <v>9</v>
      </c>
      <c r="K20" s="39">
        <v>1</v>
      </c>
      <c r="L20" s="39">
        <v>6</v>
      </c>
      <c r="M20" s="39">
        <v>7</v>
      </c>
      <c r="N20" s="39">
        <v>4</v>
      </c>
      <c r="O20" s="39">
        <v>3</v>
      </c>
      <c r="P20" s="39">
        <v>6</v>
      </c>
      <c r="Q20" s="39">
        <v>6</v>
      </c>
      <c r="R20" s="39">
        <v>15</v>
      </c>
      <c r="S20" s="39">
        <v>8</v>
      </c>
      <c r="T20" s="39">
        <v>1</v>
      </c>
      <c r="U20" s="39">
        <v>4</v>
      </c>
      <c r="V20" s="39">
        <v>5</v>
      </c>
      <c r="W20" s="39">
        <v>8</v>
      </c>
      <c r="X20" s="39">
        <v>5</v>
      </c>
      <c r="Y20" s="39">
        <v>7</v>
      </c>
      <c r="Z20" s="39">
        <v>7</v>
      </c>
      <c r="AA20" s="39">
        <v>5</v>
      </c>
      <c r="AB20" s="39">
        <v>5</v>
      </c>
      <c r="AC20" s="39">
        <v>1</v>
      </c>
      <c r="AD20" s="39">
        <v>0</v>
      </c>
      <c r="AE20" s="39">
        <v>7</v>
      </c>
      <c r="AF20" s="40">
        <f t="shared" si="7"/>
        <v>5.4482758620689653</v>
      </c>
      <c r="AG20" s="41">
        <f t="shared" si="8"/>
        <v>1.9453336616596897E-2</v>
      </c>
      <c r="AH20" s="42">
        <f t="shared" si="3"/>
        <v>5</v>
      </c>
      <c r="AI20" s="40">
        <f t="shared" si="4"/>
        <v>2.9226481008123892</v>
      </c>
      <c r="AJ20" s="40">
        <f t="shared" si="5"/>
        <v>8.3709239628813545</v>
      </c>
      <c r="AK20" s="47">
        <f t="shared" si="6"/>
        <v>7.9226481008123892</v>
      </c>
    </row>
    <row r="21" spans="1:37" ht="12.75" customHeight="1" x14ac:dyDescent="0.45">
      <c r="A21" s="37">
        <f t="shared" si="9"/>
        <v>18</v>
      </c>
      <c r="B21" s="38" t="s">
        <v>15</v>
      </c>
      <c r="C21" s="39">
        <v>4</v>
      </c>
      <c r="D21" s="39">
        <v>2</v>
      </c>
      <c r="E21" s="39">
        <v>2</v>
      </c>
      <c r="F21" s="39">
        <v>4</v>
      </c>
      <c r="G21" s="39">
        <v>4</v>
      </c>
      <c r="H21" s="39">
        <v>9</v>
      </c>
      <c r="I21" s="39">
        <v>2</v>
      </c>
      <c r="J21" s="39">
        <v>12</v>
      </c>
      <c r="K21" s="39">
        <v>9</v>
      </c>
      <c r="L21" s="39">
        <v>4</v>
      </c>
      <c r="M21" s="39">
        <v>4</v>
      </c>
      <c r="N21" s="39">
        <v>3</v>
      </c>
      <c r="O21" s="39">
        <v>4</v>
      </c>
      <c r="P21" s="39">
        <v>3</v>
      </c>
      <c r="Q21" s="39">
        <v>4</v>
      </c>
      <c r="R21" s="39">
        <v>5</v>
      </c>
      <c r="S21" s="39">
        <v>1</v>
      </c>
      <c r="T21" s="39">
        <v>4</v>
      </c>
      <c r="U21" s="39">
        <v>3</v>
      </c>
      <c r="V21" s="39">
        <v>6</v>
      </c>
      <c r="W21" s="39">
        <v>5</v>
      </c>
      <c r="X21" s="39">
        <v>2</v>
      </c>
      <c r="Y21" s="39">
        <v>5</v>
      </c>
      <c r="Z21" s="39">
        <v>5</v>
      </c>
      <c r="AA21" s="39">
        <v>6</v>
      </c>
      <c r="AB21" s="39">
        <v>2</v>
      </c>
      <c r="AC21" s="39">
        <v>3</v>
      </c>
      <c r="AD21" s="39">
        <v>2</v>
      </c>
      <c r="AE21" s="39">
        <v>4</v>
      </c>
      <c r="AF21" s="40">
        <f t="shared" si="7"/>
        <v>4.2413793103448274</v>
      </c>
      <c r="AG21" s="41">
        <f t="shared" si="8"/>
        <v>1.5144053188869735E-2</v>
      </c>
      <c r="AH21" s="42">
        <f t="shared" si="3"/>
        <v>4</v>
      </c>
      <c r="AI21" s="40">
        <f t="shared" si="4"/>
        <v>2.4002257693480344</v>
      </c>
      <c r="AJ21" s="40">
        <f t="shared" si="5"/>
        <v>6.6416050796928623</v>
      </c>
      <c r="AK21" s="47">
        <f t="shared" si="6"/>
        <v>6.4002257693480349</v>
      </c>
    </row>
    <row r="22" spans="1:37" ht="12.75" customHeight="1" x14ac:dyDescent="0.45">
      <c r="A22" s="37">
        <f t="shared" si="9"/>
        <v>19</v>
      </c>
      <c r="B22" s="38" t="s">
        <v>24</v>
      </c>
      <c r="C22" s="39">
        <v>3</v>
      </c>
      <c r="D22" s="39">
        <v>7</v>
      </c>
      <c r="E22" s="39">
        <v>4</v>
      </c>
      <c r="F22" s="39">
        <v>4</v>
      </c>
      <c r="G22" s="39">
        <v>6</v>
      </c>
      <c r="H22" s="39">
        <v>5</v>
      </c>
      <c r="I22" s="39">
        <v>2</v>
      </c>
      <c r="J22" s="39">
        <v>8</v>
      </c>
      <c r="K22" s="39">
        <v>5</v>
      </c>
      <c r="L22" s="39">
        <v>0</v>
      </c>
      <c r="M22" s="39">
        <v>2</v>
      </c>
      <c r="N22" s="39">
        <v>2</v>
      </c>
      <c r="O22" s="39">
        <v>4</v>
      </c>
      <c r="P22" s="39">
        <v>0</v>
      </c>
      <c r="Q22" s="39">
        <v>5</v>
      </c>
      <c r="R22" s="39">
        <v>1</v>
      </c>
      <c r="S22" s="39">
        <v>5</v>
      </c>
      <c r="T22" s="39">
        <v>2</v>
      </c>
      <c r="U22" s="39">
        <v>4</v>
      </c>
      <c r="V22" s="39">
        <v>4</v>
      </c>
      <c r="W22" s="39">
        <v>0</v>
      </c>
      <c r="X22" s="39">
        <v>5</v>
      </c>
      <c r="Y22" s="39">
        <v>5</v>
      </c>
      <c r="Z22" s="39">
        <v>0</v>
      </c>
      <c r="AA22" s="39">
        <v>2</v>
      </c>
      <c r="AB22" s="39">
        <v>2</v>
      </c>
      <c r="AC22" s="39">
        <v>3</v>
      </c>
      <c r="AD22" s="39">
        <v>3</v>
      </c>
      <c r="AE22" s="39">
        <v>1</v>
      </c>
      <c r="AF22" s="40">
        <f t="shared" si="7"/>
        <v>3.2413793103448274</v>
      </c>
      <c r="AG22" s="41">
        <f t="shared" si="8"/>
        <v>1.1573504063038659E-2</v>
      </c>
      <c r="AH22" s="42">
        <f t="shared" si="3"/>
        <v>3</v>
      </c>
      <c r="AI22" s="40">
        <f t="shared" si="4"/>
        <v>2.1323222152284234</v>
      </c>
      <c r="AJ22" s="40">
        <f t="shared" si="5"/>
        <v>5.3737015255732512</v>
      </c>
      <c r="AK22" s="47">
        <f t="shared" si="6"/>
        <v>5.1323222152284238</v>
      </c>
    </row>
    <row r="23" spans="1:37" ht="12.75" customHeight="1" x14ac:dyDescent="0.45">
      <c r="A23" s="37">
        <f t="shared" si="9"/>
        <v>20</v>
      </c>
      <c r="B23" s="38" t="s">
        <v>10</v>
      </c>
      <c r="C23" s="39">
        <v>6</v>
      </c>
      <c r="D23" s="39">
        <v>1</v>
      </c>
      <c r="E23" s="39">
        <v>3</v>
      </c>
      <c r="F23" s="39">
        <v>1</v>
      </c>
      <c r="G23" s="39">
        <v>6</v>
      </c>
      <c r="H23" s="39">
        <v>6</v>
      </c>
      <c r="I23" s="39">
        <v>2</v>
      </c>
      <c r="J23" s="39">
        <v>4</v>
      </c>
      <c r="K23" s="39">
        <v>6</v>
      </c>
      <c r="L23" s="39">
        <v>2</v>
      </c>
      <c r="M23" s="39">
        <v>2</v>
      </c>
      <c r="N23" s="39">
        <v>3</v>
      </c>
      <c r="O23" s="39">
        <v>0</v>
      </c>
      <c r="P23" s="39">
        <v>4</v>
      </c>
      <c r="Q23" s="39">
        <v>4</v>
      </c>
      <c r="R23" s="39">
        <v>6</v>
      </c>
      <c r="S23" s="39">
        <v>3</v>
      </c>
      <c r="T23" s="39">
        <v>2</v>
      </c>
      <c r="U23" s="39">
        <v>1</v>
      </c>
      <c r="V23" s="39">
        <v>2</v>
      </c>
      <c r="W23" s="39">
        <v>7</v>
      </c>
      <c r="X23" s="39">
        <v>3</v>
      </c>
      <c r="Y23" s="39">
        <v>4</v>
      </c>
      <c r="Z23" s="39">
        <v>3</v>
      </c>
      <c r="AA23" s="39">
        <v>0</v>
      </c>
      <c r="AB23" s="39">
        <v>2</v>
      </c>
      <c r="AC23" s="39">
        <v>2</v>
      </c>
      <c r="AD23" s="39">
        <v>1</v>
      </c>
      <c r="AE23" s="39">
        <v>5</v>
      </c>
      <c r="AF23" s="40">
        <f t="shared" si="7"/>
        <v>3.1379310344827585</v>
      </c>
      <c r="AG23" s="41">
        <f t="shared" si="8"/>
        <v>1.1204136912090617E-2</v>
      </c>
      <c r="AH23" s="42">
        <f t="shared" si="3"/>
        <v>3</v>
      </c>
      <c r="AI23" s="40">
        <f t="shared" si="4"/>
        <v>1.977085479961322</v>
      </c>
      <c r="AJ23" s="40">
        <f t="shared" si="5"/>
        <v>5.1150165144440809</v>
      </c>
      <c r="AK23" s="47">
        <f t="shared" si="6"/>
        <v>4.977085479961322</v>
      </c>
    </row>
    <row r="24" spans="1:37" ht="12.75" customHeight="1" x14ac:dyDescent="0.45">
      <c r="A24" s="37">
        <f t="shared" si="9"/>
        <v>21</v>
      </c>
      <c r="B24" s="38" t="s">
        <v>58</v>
      </c>
      <c r="C24" s="39">
        <v>0</v>
      </c>
      <c r="D24" s="39">
        <v>6</v>
      </c>
      <c r="E24" s="39">
        <v>7</v>
      </c>
      <c r="F24" s="39">
        <v>1</v>
      </c>
      <c r="G24" s="39">
        <v>0</v>
      </c>
      <c r="H24" s="39">
        <v>5</v>
      </c>
      <c r="I24" s="39">
        <v>4</v>
      </c>
      <c r="J24" s="39">
        <v>6</v>
      </c>
      <c r="K24" s="39">
        <v>3</v>
      </c>
      <c r="L24" s="39">
        <v>0</v>
      </c>
      <c r="M24" s="39">
        <v>1</v>
      </c>
      <c r="N24" s="39">
        <v>3</v>
      </c>
      <c r="O24" s="39">
        <v>3</v>
      </c>
      <c r="P24" s="39">
        <v>1</v>
      </c>
      <c r="Q24" s="39">
        <v>2</v>
      </c>
      <c r="R24" s="39">
        <v>2</v>
      </c>
      <c r="S24" s="39">
        <v>2</v>
      </c>
      <c r="T24" s="39">
        <v>4</v>
      </c>
      <c r="U24" s="39">
        <v>0</v>
      </c>
      <c r="V24" s="39">
        <v>4</v>
      </c>
      <c r="W24" s="39">
        <v>3</v>
      </c>
      <c r="X24" s="39">
        <v>5</v>
      </c>
      <c r="Y24" s="39">
        <v>2</v>
      </c>
      <c r="Z24" s="39">
        <v>4</v>
      </c>
      <c r="AA24" s="39">
        <v>3</v>
      </c>
      <c r="AB24" s="39">
        <v>5</v>
      </c>
      <c r="AC24" s="39">
        <v>0</v>
      </c>
      <c r="AD24" s="39">
        <v>4</v>
      </c>
      <c r="AE24" s="39">
        <v>0</v>
      </c>
      <c r="AF24" s="40">
        <f t="shared" si="7"/>
        <v>2.7586206896551726</v>
      </c>
      <c r="AG24" s="41">
        <f t="shared" si="8"/>
        <v>9.8497906919477966E-3</v>
      </c>
      <c r="AH24" s="42">
        <f t="shared" si="3"/>
        <v>3</v>
      </c>
      <c r="AI24" s="40">
        <f t="shared" si="4"/>
        <v>2.0642392651634074</v>
      </c>
      <c r="AJ24" s="40">
        <f t="shared" si="5"/>
        <v>4.82285995481858</v>
      </c>
      <c r="AK24" s="47">
        <f t="shared" si="6"/>
        <v>5.0642392651634074</v>
      </c>
    </row>
    <row r="25" spans="1:37" ht="12.75" customHeight="1" x14ac:dyDescent="0.45">
      <c r="A25" s="37">
        <f t="shared" si="9"/>
        <v>22</v>
      </c>
      <c r="B25" s="38" t="s">
        <v>9</v>
      </c>
      <c r="C25" s="39">
        <v>4</v>
      </c>
      <c r="D25" s="39">
        <v>2</v>
      </c>
      <c r="E25" s="39">
        <v>1</v>
      </c>
      <c r="F25" s="39">
        <v>3</v>
      </c>
      <c r="G25" s="39">
        <v>0</v>
      </c>
      <c r="H25" s="39">
        <v>0</v>
      </c>
      <c r="I25" s="39">
        <v>4</v>
      </c>
      <c r="J25" s="39">
        <v>3</v>
      </c>
      <c r="K25" s="39">
        <v>2</v>
      </c>
      <c r="L25" s="39">
        <v>2</v>
      </c>
      <c r="M25" s="39">
        <v>0</v>
      </c>
      <c r="N25" s="39">
        <v>4</v>
      </c>
      <c r="O25" s="39">
        <v>1</v>
      </c>
      <c r="P25" s="39">
        <v>6</v>
      </c>
      <c r="Q25" s="39">
        <v>6</v>
      </c>
      <c r="R25" s="39">
        <v>4</v>
      </c>
      <c r="S25" s="39">
        <v>4</v>
      </c>
      <c r="T25" s="39">
        <v>2</v>
      </c>
      <c r="U25" s="39">
        <v>3</v>
      </c>
      <c r="V25" s="39">
        <v>2</v>
      </c>
      <c r="W25" s="39">
        <v>0</v>
      </c>
      <c r="X25" s="39">
        <v>1</v>
      </c>
      <c r="Y25" s="39">
        <v>0</v>
      </c>
      <c r="Z25" s="39">
        <v>5</v>
      </c>
      <c r="AA25" s="39">
        <v>2</v>
      </c>
      <c r="AB25" s="39">
        <v>1</v>
      </c>
      <c r="AC25" s="39">
        <v>1</v>
      </c>
      <c r="AD25" s="39">
        <v>5</v>
      </c>
      <c r="AE25" s="39">
        <v>4</v>
      </c>
      <c r="AF25" s="40">
        <f t="shared" si="7"/>
        <v>2.4827586206896552</v>
      </c>
      <c r="AG25" s="41">
        <f t="shared" si="8"/>
        <v>8.864811622753016E-3</v>
      </c>
      <c r="AH25" s="42">
        <f t="shared" si="3"/>
        <v>2</v>
      </c>
      <c r="AI25" s="40">
        <f t="shared" si="4"/>
        <v>1.8443095815270047</v>
      </c>
      <c r="AJ25" s="40">
        <f t="shared" si="5"/>
        <v>4.32706820221666</v>
      </c>
      <c r="AK25" s="47">
        <f t="shared" si="6"/>
        <v>3.8443095815270047</v>
      </c>
    </row>
    <row r="26" spans="1:37" ht="12.75" customHeight="1" x14ac:dyDescent="0.45">
      <c r="A26" s="37">
        <f t="shared" si="9"/>
        <v>23</v>
      </c>
      <c r="B26" s="38" t="s">
        <v>11</v>
      </c>
      <c r="C26" s="39">
        <v>1</v>
      </c>
      <c r="D26" s="39">
        <v>2</v>
      </c>
      <c r="E26" s="39">
        <v>0</v>
      </c>
      <c r="F26" s="39">
        <v>1</v>
      </c>
      <c r="G26" s="39">
        <v>2</v>
      </c>
      <c r="H26" s="39">
        <v>2</v>
      </c>
      <c r="I26" s="39">
        <v>6</v>
      </c>
      <c r="J26" s="39">
        <v>2</v>
      </c>
      <c r="K26" s="39">
        <v>2</v>
      </c>
      <c r="L26" s="39">
        <v>2</v>
      </c>
      <c r="M26" s="39">
        <v>1</v>
      </c>
      <c r="N26" s="39">
        <v>2</v>
      </c>
      <c r="O26" s="39">
        <v>3</v>
      </c>
      <c r="P26" s="39">
        <v>0</v>
      </c>
      <c r="Q26" s="39">
        <v>0</v>
      </c>
      <c r="R26" s="39">
        <v>5</v>
      </c>
      <c r="S26" s="39">
        <v>8</v>
      </c>
      <c r="T26" s="39">
        <v>3</v>
      </c>
      <c r="U26" s="39">
        <v>1</v>
      </c>
      <c r="V26" s="39">
        <v>2</v>
      </c>
      <c r="W26" s="39">
        <v>3</v>
      </c>
      <c r="X26" s="39">
        <v>2</v>
      </c>
      <c r="Y26" s="39">
        <v>4</v>
      </c>
      <c r="Z26" s="39">
        <v>0</v>
      </c>
      <c r="AA26" s="39">
        <v>0</v>
      </c>
      <c r="AB26" s="39">
        <v>2</v>
      </c>
      <c r="AC26" s="39">
        <v>3</v>
      </c>
      <c r="AD26" s="39">
        <v>2</v>
      </c>
      <c r="AE26" s="39">
        <v>0</v>
      </c>
      <c r="AF26" s="40">
        <f t="shared" si="7"/>
        <v>2.103448275862069</v>
      </c>
      <c r="AG26" s="41">
        <f t="shared" si="8"/>
        <v>7.5104654026101943E-3</v>
      </c>
      <c r="AH26" s="42">
        <f t="shared" si="3"/>
        <v>2</v>
      </c>
      <c r="AI26" s="40">
        <f t="shared" si="4"/>
        <v>1.8582793036686787</v>
      </c>
      <c r="AJ26" s="40">
        <f t="shared" si="5"/>
        <v>3.9617275795307476</v>
      </c>
      <c r="AK26" s="47">
        <f t="shared" si="6"/>
        <v>3.8582793036686787</v>
      </c>
    </row>
    <row r="27" spans="1:37" ht="12.75" customHeight="1" x14ac:dyDescent="0.45">
      <c r="A27" s="37">
        <f t="shared" si="9"/>
        <v>24</v>
      </c>
      <c r="B27" s="38" t="s">
        <v>26</v>
      </c>
      <c r="C27" s="39">
        <v>2</v>
      </c>
      <c r="D27" s="39">
        <v>0</v>
      </c>
      <c r="E27" s="39">
        <v>2</v>
      </c>
      <c r="F27" s="39">
        <v>1</v>
      </c>
      <c r="G27" s="39">
        <v>3</v>
      </c>
      <c r="H27" s="39">
        <v>0</v>
      </c>
      <c r="I27" s="39">
        <v>1</v>
      </c>
      <c r="J27" s="39">
        <v>2</v>
      </c>
      <c r="K27" s="39">
        <v>1</v>
      </c>
      <c r="L27" s="39">
        <v>2</v>
      </c>
      <c r="M27" s="39">
        <v>3</v>
      </c>
      <c r="N27" s="39">
        <v>1</v>
      </c>
      <c r="O27" s="39">
        <v>1</v>
      </c>
      <c r="P27" s="39">
        <v>1</v>
      </c>
      <c r="Q27" s="39">
        <v>1</v>
      </c>
      <c r="R27" s="39">
        <v>2</v>
      </c>
      <c r="S27" s="39">
        <v>0</v>
      </c>
      <c r="T27" s="39">
        <v>1</v>
      </c>
      <c r="U27" s="39">
        <v>2</v>
      </c>
      <c r="V27" s="39">
        <v>1</v>
      </c>
      <c r="W27" s="39">
        <v>1</v>
      </c>
      <c r="X27" s="39">
        <v>0</v>
      </c>
      <c r="Y27" s="39">
        <v>2</v>
      </c>
      <c r="Z27" s="39">
        <v>1</v>
      </c>
      <c r="AA27" s="39">
        <v>3</v>
      </c>
      <c r="AB27" s="39">
        <v>2</v>
      </c>
      <c r="AC27" s="39">
        <v>1</v>
      </c>
      <c r="AD27" s="39">
        <v>4</v>
      </c>
      <c r="AE27" s="39">
        <v>1</v>
      </c>
      <c r="AF27" s="40">
        <f t="shared" si="7"/>
        <v>1.4482758620689655</v>
      </c>
      <c r="AG27" s="41">
        <f t="shared" si="8"/>
        <v>5.171140113272593E-3</v>
      </c>
      <c r="AH27" s="42">
        <f t="shared" si="3"/>
        <v>1</v>
      </c>
      <c r="AI27" s="40">
        <f t="shared" si="4"/>
        <v>0.98511083120311616</v>
      </c>
      <c r="AJ27" s="40">
        <f t="shared" si="5"/>
        <v>2.4333866932720816</v>
      </c>
      <c r="AK27" s="47">
        <f t="shared" si="6"/>
        <v>1.9851108312031163</v>
      </c>
    </row>
    <row r="28" spans="1:37" ht="12.75" customHeight="1" x14ac:dyDescent="0.45">
      <c r="A28" s="37">
        <f t="shared" si="9"/>
        <v>25</v>
      </c>
      <c r="B28" s="38" t="s">
        <v>19</v>
      </c>
      <c r="C28" s="39">
        <v>1</v>
      </c>
      <c r="D28" s="39">
        <v>1</v>
      </c>
      <c r="E28" s="39">
        <v>3</v>
      </c>
      <c r="F28" s="39">
        <v>1</v>
      </c>
      <c r="G28" s="39">
        <v>0</v>
      </c>
      <c r="H28" s="39">
        <v>2</v>
      </c>
      <c r="I28" s="39">
        <v>2</v>
      </c>
      <c r="J28" s="39">
        <v>2</v>
      </c>
      <c r="K28" s="39">
        <v>1</v>
      </c>
      <c r="L28" s="39">
        <v>1</v>
      </c>
      <c r="M28" s="39">
        <v>0</v>
      </c>
      <c r="N28" s="39">
        <v>2</v>
      </c>
      <c r="O28" s="39">
        <v>2</v>
      </c>
      <c r="P28" s="39">
        <v>1</v>
      </c>
      <c r="Q28" s="39">
        <v>4</v>
      </c>
      <c r="R28" s="39">
        <v>1</v>
      </c>
      <c r="S28" s="39">
        <v>3</v>
      </c>
      <c r="T28" s="39">
        <v>1</v>
      </c>
      <c r="U28" s="39">
        <v>0</v>
      </c>
      <c r="V28" s="39">
        <v>0</v>
      </c>
      <c r="W28" s="39">
        <v>1</v>
      </c>
      <c r="X28" s="39">
        <v>0</v>
      </c>
      <c r="Y28" s="39">
        <v>0</v>
      </c>
      <c r="Z28" s="39">
        <v>2</v>
      </c>
      <c r="AA28" s="39">
        <v>0</v>
      </c>
      <c r="AB28" s="39">
        <v>2</v>
      </c>
      <c r="AC28" s="39">
        <v>3</v>
      </c>
      <c r="AD28" s="39">
        <v>1</v>
      </c>
      <c r="AE28" s="39">
        <v>1</v>
      </c>
      <c r="AF28" s="40">
        <f t="shared" si="7"/>
        <v>1.3103448275862069</v>
      </c>
      <c r="AG28" s="41">
        <f t="shared" si="8"/>
        <v>4.6786505786752027E-3</v>
      </c>
      <c r="AH28" s="42">
        <f t="shared" si="3"/>
        <v>1</v>
      </c>
      <c r="AI28" s="40">
        <f t="shared" si="4"/>
        <v>1.0724953638215502</v>
      </c>
      <c r="AJ28" s="40">
        <f t="shared" si="5"/>
        <v>2.382840191407757</v>
      </c>
      <c r="AK28" s="47">
        <f t="shared" si="6"/>
        <v>2.0724953638215502</v>
      </c>
    </row>
    <row r="29" spans="1:37" ht="12.75" customHeight="1" x14ac:dyDescent="0.45">
      <c r="A29" s="37">
        <f t="shared" si="9"/>
        <v>26</v>
      </c>
      <c r="B29" s="38" t="s">
        <v>25</v>
      </c>
      <c r="C29" s="39">
        <v>4</v>
      </c>
      <c r="D29" s="39">
        <v>1</v>
      </c>
      <c r="E29" s="39">
        <v>1</v>
      </c>
      <c r="F29" s="39">
        <v>1</v>
      </c>
      <c r="G29" s="39">
        <v>1</v>
      </c>
      <c r="H29" s="39">
        <v>0</v>
      </c>
      <c r="I29" s="39">
        <v>1</v>
      </c>
      <c r="J29" s="39">
        <v>0</v>
      </c>
      <c r="K29" s="39">
        <v>2</v>
      </c>
      <c r="L29" s="39">
        <v>2</v>
      </c>
      <c r="M29" s="39">
        <v>0</v>
      </c>
      <c r="N29" s="39">
        <v>2</v>
      </c>
      <c r="O29" s="39">
        <v>0</v>
      </c>
      <c r="P29" s="39">
        <v>0</v>
      </c>
      <c r="Q29" s="39">
        <v>1</v>
      </c>
      <c r="R29" s="39">
        <v>0</v>
      </c>
      <c r="S29" s="39">
        <v>2</v>
      </c>
      <c r="T29" s="39">
        <v>2</v>
      </c>
      <c r="U29" s="39">
        <v>1</v>
      </c>
      <c r="V29" s="39">
        <v>0</v>
      </c>
      <c r="W29" s="39">
        <v>1</v>
      </c>
      <c r="X29" s="39">
        <v>0</v>
      </c>
      <c r="Y29" s="39">
        <v>0</v>
      </c>
      <c r="Z29" s="39">
        <v>1</v>
      </c>
      <c r="AA29" s="39">
        <v>0</v>
      </c>
      <c r="AB29" s="39">
        <v>0</v>
      </c>
      <c r="AC29" s="39">
        <v>1</v>
      </c>
      <c r="AD29" s="39">
        <v>3</v>
      </c>
      <c r="AE29" s="39">
        <v>1</v>
      </c>
      <c r="AF29" s="40">
        <f t="shared" si="7"/>
        <v>0.96551724137931039</v>
      </c>
      <c r="AG29" s="41">
        <f t="shared" si="8"/>
        <v>3.4474267421817288E-3</v>
      </c>
      <c r="AH29" s="42">
        <f t="shared" si="3"/>
        <v>1</v>
      </c>
      <c r="AI29" s="40">
        <f t="shared" si="4"/>
        <v>1.0170952554312156</v>
      </c>
      <c r="AJ29" s="40">
        <f t="shared" si="5"/>
        <v>1.9826124968105261</v>
      </c>
      <c r="AK29" s="47">
        <f t="shared" si="6"/>
        <v>2.0170952554312156</v>
      </c>
    </row>
    <row r="30" spans="1:37" ht="12.75" customHeight="1" x14ac:dyDescent="0.45">
      <c r="A30" s="37">
        <f t="shared" si="9"/>
        <v>27</v>
      </c>
      <c r="B30" s="38" t="s">
        <v>18</v>
      </c>
      <c r="C30" s="39">
        <v>0</v>
      </c>
      <c r="D30" s="39">
        <v>0</v>
      </c>
      <c r="E30" s="39">
        <v>2</v>
      </c>
      <c r="F30" s="39">
        <v>2</v>
      </c>
      <c r="G30" s="39">
        <v>1</v>
      </c>
      <c r="H30" s="39">
        <v>0</v>
      </c>
      <c r="I30" s="39">
        <v>1</v>
      </c>
      <c r="J30" s="39">
        <v>3</v>
      </c>
      <c r="K30" s="39">
        <v>2</v>
      </c>
      <c r="L30" s="39">
        <v>1</v>
      </c>
      <c r="M30" s="39">
        <v>0</v>
      </c>
      <c r="N30" s="39">
        <v>2</v>
      </c>
      <c r="O30" s="39">
        <v>1</v>
      </c>
      <c r="P30" s="39">
        <v>0</v>
      </c>
      <c r="Q30" s="39">
        <v>0</v>
      </c>
      <c r="R30" s="39">
        <v>1</v>
      </c>
      <c r="S30" s="39">
        <v>0</v>
      </c>
      <c r="T30" s="39">
        <v>0</v>
      </c>
      <c r="U30" s="39">
        <v>0</v>
      </c>
      <c r="V30" s="39">
        <v>1</v>
      </c>
      <c r="W30" s="39">
        <v>0</v>
      </c>
      <c r="X30" s="39">
        <v>0</v>
      </c>
      <c r="Y30" s="39">
        <v>0</v>
      </c>
      <c r="Z30" s="39">
        <v>1</v>
      </c>
      <c r="AA30" s="39">
        <v>2</v>
      </c>
      <c r="AB30" s="39">
        <v>1</v>
      </c>
      <c r="AC30" s="39">
        <v>0</v>
      </c>
      <c r="AD30" s="39">
        <v>0</v>
      </c>
      <c r="AE30" s="39">
        <v>0</v>
      </c>
      <c r="AF30" s="40">
        <f t="shared" si="7"/>
        <v>0.72413793103448276</v>
      </c>
      <c r="AG30" s="41">
        <f t="shared" si="8"/>
        <v>2.5855700566362965E-3</v>
      </c>
      <c r="AH30" s="42">
        <f t="shared" si="3"/>
        <v>0</v>
      </c>
      <c r="AI30" s="40">
        <f t="shared" si="4"/>
        <v>0.88222736477209163</v>
      </c>
      <c r="AJ30" s="40">
        <f t="shared" si="5"/>
        <v>1.6063652958065744</v>
      </c>
      <c r="AK30" s="47">
        <f t="shared" si="6"/>
        <v>0.88222736477209163</v>
      </c>
    </row>
    <row r="31" spans="1:37" ht="12.75" customHeight="1" x14ac:dyDescent="0.45">
      <c r="A31" s="37">
        <f t="shared" si="9"/>
        <v>28</v>
      </c>
      <c r="B31" s="38" t="s">
        <v>17</v>
      </c>
      <c r="C31" s="39">
        <v>0</v>
      </c>
      <c r="D31" s="39">
        <v>2</v>
      </c>
      <c r="E31" s="39">
        <v>0</v>
      </c>
      <c r="F31" s="39">
        <v>3</v>
      </c>
      <c r="G31" s="39">
        <v>2</v>
      </c>
      <c r="H31" s="39">
        <v>0</v>
      </c>
      <c r="I31" s="39">
        <v>0</v>
      </c>
      <c r="J31" s="39">
        <v>0</v>
      </c>
      <c r="K31" s="39">
        <v>1</v>
      </c>
      <c r="L31" s="39">
        <v>0</v>
      </c>
      <c r="M31" s="39">
        <v>2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2</v>
      </c>
      <c r="T31" s="39">
        <v>0</v>
      </c>
      <c r="U31" s="39">
        <v>1</v>
      </c>
      <c r="V31" s="39">
        <v>1</v>
      </c>
      <c r="W31" s="39">
        <v>0</v>
      </c>
      <c r="X31" s="39">
        <v>0</v>
      </c>
      <c r="Y31" s="39">
        <v>0</v>
      </c>
      <c r="Z31" s="39">
        <v>0</v>
      </c>
      <c r="AA31" s="39">
        <v>1</v>
      </c>
      <c r="AB31" s="39">
        <v>1</v>
      </c>
      <c r="AC31" s="39">
        <v>0</v>
      </c>
      <c r="AD31" s="39">
        <v>0</v>
      </c>
      <c r="AE31" s="39">
        <v>0</v>
      </c>
      <c r="AF31" s="40">
        <f t="shared" si="7"/>
        <v>0.55172413793103448</v>
      </c>
      <c r="AG31" s="41">
        <f t="shared" si="8"/>
        <v>1.9699581383895589E-3</v>
      </c>
      <c r="AH31" s="42">
        <f t="shared" si="3"/>
        <v>0</v>
      </c>
      <c r="AI31" s="40">
        <f t="shared" si="4"/>
        <v>0.86957324905264899</v>
      </c>
      <c r="AJ31" s="40">
        <f t="shared" si="5"/>
        <v>1.4212973869836834</v>
      </c>
      <c r="AK31" s="47">
        <f t="shared" si="6"/>
        <v>0.86957324905264899</v>
      </c>
    </row>
    <row r="32" spans="1:37" ht="12.75" customHeight="1" x14ac:dyDescent="0.45">
      <c r="A32" s="37">
        <f t="shared" si="9"/>
        <v>29</v>
      </c>
      <c r="B32" s="38" t="s">
        <v>28</v>
      </c>
      <c r="C32" s="39">
        <v>1</v>
      </c>
      <c r="D32" s="39">
        <v>1</v>
      </c>
      <c r="E32" s="39">
        <v>1</v>
      </c>
      <c r="F32" s="39">
        <v>0</v>
      </c>
      <c r="G32" s="39">
        <v>1</v>
      </c>
      <c r="H32" s="39">
        <v>0</v>
      </c>
      <c r="I32" s="39">
        <v>0</v>
      </c>
      <c r="J32" s="39">
        <v>1</v>
      </c>
      <c r="K32" s="39">
        <v>1</v>
      </c>
      <c r="L32" s="39">
        <v>0</v>
      </c>
      <c r="M32" s="39">
        <v>0</v>
      </c>
      <c r="N32" s="39">
        <v>1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1</v>
      </c>
      <c r="V32" s="39">
        <v>1</v>
      </c>
      <c r="W32" s="39">
        <v>1</v>
      </c>
      <c r="X32" s="39">
        <v>0</v>
      </c>
      <c r="Y32" s="39">
        <v>2</v>
      </c>
      <c r="Z32" s="39">
        <v>0</v>
      </c>
      <c r="AA32" s="39">
        <v>1</v>
      </c>
      <c r="AB32" s="39">
        <v>0</v>
      </c>
      <c r="AC32" s="39">
        <v>1</v>
      </c>
      <c r="AD32" s="39">
        <v>1</v>
      </c>
      <c r="AE32" s="39">
        <v>1</v>
      </c>
      <c r="AF32" s="40">
        <f t="shared" si="7"/>
        <v>0.55172413793103448</v>
      </c>
      <c r="AG32" s="41">
        <f t="shared" si="8"/>
        <v>1.9699581383895589E-3</v>
      </c>
      <c r="AH32" s="42">
        <f t="shared" si="3"/>
        <v>1</v>
      </c>
      <c r="AI32" s="40">
        <f t="shared" si="4"/>
        <v>0.572351471472339</v>
      </c>
      <c r="AJ32" s="40">
        <f t="shared" si="5"/>
        <v>1.1240756094033735</v>
      </c>
      <c r="AK32" s="47">
        <f t="shared" si="6"/>
        <v>1.572351471472339</v>
      </c>
    </row>
    <row r="33" spans="1:37" ht="12.75" customHeight="1" x14ac:dyDescent="0.45">
      <c r="A33" s="37">
        <f t="shared" si="9"/>
        <v>30</v>
      </c>
      <c r="B33" s="38" t="s">
        <v>22</v>
      </c>
      <c r="C33" s="39">
        <v>1</v>
      </c>
      <c r="D33" s="39">
        <v>1</v>
      </c>
      <c r="E33" s="39">
        <v>2</v>
      </c>
      <c r="F33" s="39">
        <v>0</v>
      </c>
      <c r="G33" s="39">
        <v>1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2</v>
      </c>
      <c r="N33" s="39">
        <v>1</v>
      </c>
      <c r="O33" s="39">
        <v>0</v>
      </c>
      <c r="P33" s="39">
        <v>0</v>
      </c>
      <c r="Q33" s="39">
        <v>0</v>
      </c>
      <c r="R33" s="39">
        <v>0</v>
      </c>
      <c r="S33" s="39">
        <v>1</v>
      </c>
      <c r="T33" s="39">
        <v>1</v>
      </c>
      <c r="U33" s="39">
        <v>1</v>
      </c>
      <c r="V33" s="39">
        <v>0</v>
      </c>
      <c r="W33" s="39">
        <v>0</v>
      </c>
      <c r="X33" s="39">
        <v>0</v>
      </c>
      <c r="Y33" s="39">
        <v>1</v>
      </c>
      <c r="Z33" s="39">
        <v>0</v>
      </c>
      <c r="AA33" s="39">
        <v>0</v>
      </c>
      <c r="AB33" s="39">
        <v>0</v>
      </c>
      <c r="AC33" s="39">
        <v>2</v>
      </c>
      <c r="AD33" s="39">
        <v>1</v>
      </c>
      <c r="AE33" s="39">
        <v>0</v>
      </c>
      <c r="AF33" s="40">
        <f t="shared" si="7"/>
        <v>0.51724137931034486</v>
      </c>
      <c r="AG33" s="41">
        <f t="shared" si="8"/>
        <v>1.8468357547402117E-3</v>
      </c>
      <c r="AH33" s="42">
        <f t="shared" si="3"/>
        <v>0</v>
      </c>
      <c r="AI33" s="40">
        <f t="shared" si="4"/>
        <v>0.68768190607350332</v>
      </c>
      <c r="AJ33" s="40">
        <f t="shared" si="5"/>
        <v>1.2049232853838481</v>
      </c>
      <c r="AK33" s="47">
        <f t="shared" si="6"/>
        <v>0.68768190607350332</v>
      </c>
    </row>
    <row r="34" spans="1:37" ht="12.75" customHeight="1" x14ac:dyDescent="0.45">
      <c r="A34" s="37">
        <v>31</v>
      </c>
      <c r="B34" s="38" t="s">
        <v>23</v>
      </c>
      <c r="C34" s="39">
        <v>1</v>
      </c>
      <c r="D34" s="39">
        <v>0</v>
      </c>
      <c r="E34" s="39">
        <v>0</v>
      </c>
      <c r="F34" s="39">
        <v>1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3</v>
      </c>
      <c r="M34" s="39">
        <v>2</v>
      </c>
      <c r="N34" s="39">
        <v>0</v>
      </c>
      <c r="O34" s="39">
        <v>0</v>
      </c>
      <c r="P34" s="39">
        <v>0</v>
      </c>
      <c r="Q34" s="39">
        <v>0</v>
      </c>
      <c r="R34" s="39">
        <v>1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1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0.31034482758620691</v>
      </c>
      <c r="AG34" s="41">
        <f t="shared" si="8"/>
        <v>1.108101452844127E-3</v>
      </c>
      <c r="AH34" s="42">
        <f t="shared" si="3"/>
        <v>0</v>
      </c>
      <c r="AI34" s="40">
        <f t="shared" si="4"/>
        <v>0.71231254555958534</v>
      </c>
      <c r="AJ34" s="40">
        <f t="shared" si="5"/>
        <v>1.0226573731457922</v>
      </c>
      <c r="AK34" s="47">
        <f t="shared" si="6"/>
        <v>0.71231254555958534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1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1</v>
      </c>
      <c r="T35" s="39">
        <v>1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0.10344827586206896</v>
      </c>
      <c r="AG35" s="41">
        <f t="shared" si="8"/>
        <v>3.6936715094804232E-4</v>
      </c>
      <c r="AH35" s="42">
        <f t="shared" si="3"/>
        <v>0</v>
      </c>
      <c r="AI35" s="40">
        <f t="shared" si="4"/>
        <v>0.30993404669460345</v>
      </c>
      <c r="AJ35" s="40">
        <f t="shared" si="5"/>
        <v>0.4133823225566724</v>
      </c>
      <c r="AK35" s="47">
        <f t="shared" si="6"/>
        <v>0.30993404669460345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7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293</v>
      </c>
      <c r="D37" s="55">
        <f t="shared" si="10"/>
        <v>307</v>
      </c>
      <c r="E37" s="55">
        <f t="shared" si="10"/>
        <v>339</v>
      </c>
      <c r="F37" s="55">
        <f t="shared" si="10"/>
        <v>327</v>
      </c>
      <c r="G37" s="55">
        <f t="shared" si="10"/>
        <v>258</v>
      </c>
      <c r="H37" s="55">
        <f t="shared" si="10"/>
        <v>288</v>
      </c>
      <c r="I37" s="55">
        <f t="shared" si="10"/>
        <v>282</v>
      </c>
      <c r="J37" s="55">
        <f t="shared" si="10"/>
        <v>274</v>
      </c>
      <c r="K37" s="55">
        <f t="shared" si="10"/>
        <v>294</v>
      </c>
      <c r="L37" s="55">
        <f t="shared" si="10"/>
        <v>257</v>
      </c>
      <c r="M37" s="55">
        <f t="shared" si="10"/>
        <v>284</v>
      </c>
      <c r="N37" s="55">
        <f t="shared" si="10"/>
        <v>297</v>
      </c>
      <c r="O37" s="55">
        <f t="shared" si="10"/>
        <v>276</v>
      </c>
      <c r="P37" s="55">
        <f t="shared" si="10"/>
        <v>296</v>
      </c>
      <c r="Q37" s="55">
        <f t="shared" si="10"/>
        <v>306</v>
      </c>
      <c r="R37" s="55">
        <f t="shared" si="10"/>
        <v>307</v>
      </c>
      <c r="S37" s="55">
        <f t="shared" si="10"/>
        <v>335</v>
      </c>
      <c r="T37" s="55">
        <f t="shared" si="10"/>
        <v>277</v>
      </c>
      <c r="U37" s="55">
        <f t="shared" si="10"/>
        <v>269</v>
      </c>
      <c r="V37" s="55">
        <f t="shared" si="10"/>
        <v>286</v>
      </c>
      <c r="W37" s="55">
        <f t="shared" si="10"/>
        <v>277</v>
      </c>
      <c r="X37" s="55">
        <f t="shared" si="10"/>
        <v>263</v>
      </c>
      <c r="Y37" s="55">
        <f t="shared" si="10"/>
        <v>275</v>
      </c>
      <c r="Z37" s="55">
        <f t="shared" si="10"/>
        <v>281</v>
      </c>
      <c r="AA37" s="55">
        <f t="shared" si="10"/>
        <v>254</v>
      </c>
      <c r="AB37" s="55">
        <f t="shared" si="10"/>
        <v>234</v>
      </c>
      <c r="AC37" s="55">
        <f t="shared" si="10"/>
        <v>242</v>
      </c>
      <c r="AD37" s="55">
        <f t="shared" si="10"/>
        <v>216</v>
      </c>
      <c r="AE37" s="55">
        <f t="shared" si="10"/>
        <v>228</v>
      </c>
      <c r="AK37" s="47"/>
    </row>
    <row r="41" spans="1:37" ht="12.75" hidden="1" customHeight="1" x14ac:dyDescent="0.45">
      <c r="B41" s="44">
        <v>2</v>
      </c>
    </row>
    <row r="42" spans="1:37" ht="12.75" customHeight="1" x14ac:dyDescent="0.45">
      <c r="B42" s="57" t="s">
        <v>36</v>
      </c>
      <c r="C42" s="58">
        <f t="shared" ref="C42:AF42" si="11">$AK$44</f>
        <v>67.036704530847913</v>
      </c>
      <c r="D42" s="58">
        <f t="shared" si="11"/>
        <v>67.036704530847913</v>
      </c>
      <c r="E42" s="59">
        <f t="shared" si="11"/>
        <v>67.036704530847913</v>
      </c>
      <c r="F42" s="59">
        <f t="shared" si="11"/>
        <v>67.036704530847913</v>
      </c>
      <c r="G42" s="59">
        <f t="shared" si="11"/>
        <v>67.036704530847913</v>
      </c>
      <c r="H42" s="59">
        <f t="shared" si="11"/>
        <v>67.036704530847913</v>
      </c>
      <c r="I42" s="59">
        <f t="shared" si="11"/>
        <v>67.036704530847913</v>
      </c>
      <c r="J42" s="59">
        <f t="shared" si="11"/>
        <v>67.036704530847913</v>
      </c>
      <c r="K42" s="59">
        <f t="shared" si="11"/>
        <v>67.036704530847913</v>
      </c>
      <c r="L42" s="59">
        <f t="shared" si="11"/>
        <v>67.036704530847913</v>
      </c>
      <c r="M42" s="59">
        <f t="shared" si="11"/>
        <v>67.036704530847913</v>
      </c>
      <c r="N42" s="59">
        <f t="shared" si="11"/>
        <v>67.036704530847913</v>
      </c>
      <c r="O42" s="59">
        <f t="shared" si="11"/>
        <v>67.036704530847913</v>
      </c>
      <c r="P42" s="59">
        <f t="shared" si="11"/>
        <v>67.036704530847913</v>
      </c>
      <c r="Q42" s="59">
        <f t="shared" si="11"/>
        <v>67.036704530847913</v>
      </c>
      <c r="R42" s="59">
        <f t="shared" si="11"/>
        <v>67.036704530847913</v>
      </c>
      <c r="S42" s="59">
        <f t="shared" si="11"/>
        <v>67.036704530847913</v>
      </c>
      <c r="T42" s="59">
        <f t="shared" si="11"/>
        <v>67.036704530847913</v>
      </c>
      <c r="U42" s="59">
        <f t="shared" si="11"/>
        <v>67.036704530847913</v>
      </c>
      <c r="V42" s="59">
        <f t="shared" si="11"/>
        <v>67.036704530847913</v>
      </c>
      <c r="W42" s="59">
        <f t="shared" si="11"/>
        <v>67.036704530847913</v>
      </c>
      <c r="X42" s="59">
        <f t="shared" si="11"/>
        <v>67.036704530847913</v>
      </c>
      <c r="Y42" s="59">
        <f t="shared" si="11"/>
        <v>67.036704530847913</v>
      </c>
      <c r="Z42" s="59">
        <f t="shared" si="11"/>
        <v>67.036704530847913</v>
      </c>
      <c r="AA42" s="59">
        <f t="shared" si="11"/>
        <v>67.036704530847913</v>
      </c>
      <c r="AB42" s="59">
        <f t="shared" si="11"/>
        <v>67.036704530847913</v>
      </c>
      <c r="AC42" s="59">
        <f t="shared" si="11"/>
        <v>67.036704530847913</v>
      </c>
      <c r="AD42" s="59">
        <f t="shared" si="11"/>
        <v>67.036704530847913</v>
      </c>
      <c r="AE42" s="59">
        <f t="shared" si="11"/>
        <v>67.036704530847913</v>
      </c>
      <c r="AF42" s="60">
        <f t="shared" si="11"/>
        <v>67.036704530847913</v>
      </c>
      <c r="AG42" s="60"/>
      <c r="AH42" s="60">
        <f>$AK$44</f>
        <v>67.036704530847913</v>
      </c>
      <c r="AI42" s="60">
        <f>$AK$44</f>
        <v>67.036704530847913</v>
      </c>
      <c r="AJ42" s="60">
        <f>$AK$44</f>
        <v>67.036704530847913</v>
      </c>
      <c r="AK42" s="60">
        <f>$AK$44</f>
        <v>67.036704530847913</v>
      </c>
    </row>
    <row r="43" spans="1:37" ht="12.75" customHeight="1" x14ac:dyDescent="0.45">
      <c r="B43" s="57" t="s">
        <v>38</v>
      </c>
      <c r="C43" s="58">
        <f t="shared" ref="C43:AF43" si="12">$AJ$44</f>
        <v>67.829807979123771</v>
      </c>
      <c r="D43" s="58">
        <f t="shared" si="12"/>
        <v>67.829807979123771</v>
      </c>
      <c r="E43" s="59">
        <f t="shared" si="12"/>
        <v>67.829807979123771</v>
      </c>
      <c r="F43" s="59">
        <f t="shared" si="12"/>
        <v>67.829807979123771</v>
      </c>
      <c r="G43" s="59">
        <f t="shared" si="12"/>
        <v>67.829807979123771</v>
      </c>
      <c r="H43" s="59">
        <f t="shared" si="12"/>
        <v>67.829807979123771</v>
      </c>
      <c r="I43" s="59">
        <f t="shared" si="12"/>
        <v>67.829807979123771</v>
      </c>
      <c r="J43" s="59">
        <f t="shared" si="12"/>
        <v>67.829807979123771</v>
      </c>
      <c r="K43" s="59">
        <f t="shared" si="12"/>
        <v>67.829807979123771</v>
      </c>
      <c r="L43" s="59">
        <f t="shared" si="12"/>
        <v>67.829807979123771</v>
      </c>
      <c r="M43" s="59">
        <f t="shared" si="12"/>
        <v>67.829807979123771</v>
      </c>
      <c r="N43" s="59">
        <f t="shared" si="12"/>
        <v>67.829807979123771</v>
      </c>
      <c r="O43" s="59">
        <f t="shared" si="12"/>
        <v>67.829807979123771</v>
      </c>
      <c r="P43" s="59">
        <f t="shared" si="12"/>
        <v>67.829807979123771</v>
      </c>
      <c r="Q43" s="59">
        <f t="shared" si="12"/>
        <v>67.829807979123771</v>
      </c>
      <c r="R43" s="59">
        <f t="shared" si="12"/>
        <v>67.829807979123771</v>
      </c>
      <c r="S43" s="59">
        <f t="shared" si="12"/>
        <v>67.829807979123771</v>
      </c>
      <c r="T43" s="59">
        <f t="shared" si="12"/>
        <v>67.829807979123771</v>
      </c>
      <c r="U43" s="59">
        <f t="shared" si="12"/>
        <v>67.829807979123771</v>
      </c>
      <c r="V43" s="59">
        <f t="shared" si="12"/>
        <v>67.829807979123771</v>
      </c>
      <c r="W43" s="59">
        <f t="shared" si="12"/>
        <v>67.829807979123771</v>
      </c>
      <c r="X43" s="59">
        <f t="shared" si="12"/>
        <v>67.829807979123771</v>
      </c>
      <c r="Y43" s="59">
        <f t="shared" si="12"/>
        <v>67.829807979123771</v>
      </c>
      <c r="Z43" s="59">
        <f t="shared" si="12"/>
        <v>67.829807979123771</v>
      </c>
      <c r="AA43" s="59">
        <f t="shared" si="12"/>
        <v>67.829807979123771</v>
      </c>
      <c r="AB43" s="59">
        <f t="shared" si="12"/>
        <v>67.829807979123771</v>
      </c>
      <c r="AC43" s="59">
        <f t="shared" si="12"/>
        <v>67.829807979123771</v>
      </c>
      <c r="AD43" s="59">
        <f t="shared" si="12"/>
        <v>67.829807979123771</v>
      </c>
      <c r="AE43" s="59">
        <f t="shared" si="12"/>
        <v>67.829807979123771</v>
      </c>
      <c r="AF43" s="60">
        <f t="shared" si="12"/>
        <v>67.829807979123771</v>
      </c>
      <c r="AG43" s="60"/>
      <c r="AH43" s="60">
        <f>$AJ$44</f>
        <v>67.829807979123771</v>
      </c>
      <c r="AI43" s="60">
        <f>$AJ$44</f>
        <v>67.829807979123771</v>
      </c>
      <c r="AJ43" s="60">
        <f>$AJ$44</f>
        <v>67.829807979123771</v>
      </c>
      <c r="AK43" s="60">
        <f>$AJ$44</f>
        <v>67.829807979123771</v>
      </c>
    </row>
    <row r="44" spans="1:37" ht="12.75" customHeight="1" x14ac:dyDescent="0.45">
      <c r="B44" s="57" t="str">
        <f>INDEX(B3:B33,B41)</f>
        <v>Heat</v>
      </c>
      <c r="C44" s="57">
        <f t="shared" ref="C44:AF44" si="13">IF(C3="","",VLOOKUP($B$44,$B$1:$AK$37,MATCH(C$1,$B$1:$AK$1,0),0))</f>
        <v>50</v>
      </c>
      <c r="D44" s="57">
        <f t="shared" si="13"/>
        <v>50</v>
      </c>
      <c r="E44" s="61">
        <f t="shared" si="13"/>
        <v>62</v>
      </c>
      <c r="F44" s="61">
        <f t="shared" si="13"/>
        <v>57</v>
      </c>
      <c r="G44" s="61">
        <f t="shared" si="13"/>
        <v>46</v>
      </c>
      <c r="H44" s="61">
        <f t="shared" si="13"/>
        <v>36</v>
      </c>
      <c r="I44" s="61">
        <f t="shared" si="13"/>
        <v>54</v>
      </c>
      <c r="J44" s="61">
        <f t="shared" si="13"/>
        <v>33</v>
      </c>
      <c r="K44" s="61">
        <f t="shared" si="13"/>
        <v>67</v>
      </c>
      <c r="L44" s="61">
        <f t="shared" si="13"/>
        <v>38</v>
      </c>
      <c r="M44" s="61">
        <f t="shared" si="13"/>
        <v>66</v>
      </c>
      <c r="N44" s="61">
        <f t="shared" si="13"/>
        <v>65</v>
      </c>
      <c r="O44" s="61">
        <f t="shared" si="13"/>
        <v>55</v>
      </c>
      <c r="P44" s="61">
        <f t="shared" si="13"/>
        <v>67</v>
      </c>
      <c r="Q44" s="61">
        <f t="shared" si="13"/>
        <v>78</v>
      </c>
      <c r="R44" s="61">
        <f t="shared" si="13"/>
        <v>72</v>
      </c>
      <c r="S44" s="61">
        <f t="shared" si="13"/>
        <v>63</v>
      </c>
      <c r="T44" s="61">
        <f t="shared" si="13"/>
        <v>61</v>
      </c>
      <c r="U44" s="61">
        <f t="shared" si="13"/>
        <v>62</v>
      </c>
      <c r="V44" s="61">
        <f t="shared" si="13"/>
        <v>86</v>
      </c>
      <c r="W44" s="61">
        <f t="shared" si="13"/>
        <v>63</v>
      </c>
      <c r="X44" s="61">
        <f t="shared" si="13"/>
        <v>42</v>
      </c>
      <c r="Y44" s="61">
        <f t="shared" si="13"/>
        <v>51</v>
      </c>
      <c r="Z44" s="61">
        <f t="shared" si="13"/>
        <v>46</v>
      </c>
      <c r="AA44" s="61">
        <f t="shared" si="13"/>
        <v>45</v>
      </c>
      <c r="AB44" s="61">
        <f t="shared" si="13"/>
        <v>44</v>
      </c>
      <c r="AC44" s="61">
        <f t="shared" si="13"/>
        <v>45</v>
      </c>
      <c r="AD44" s="61">
        <f t="shared" si="13"/>
        <v>47</v>
      </c>
      <c r="AE44" s="61">
        <f t="shared" si="13"/>
        <v>38</v>
      </c>
      <c r="AF44" s="60">
        <f t="shared" si="13"/>
        <v>54.793103448275865</v>
      </c>
      <c r="AG44" s="60"/>
      <c r="AH44" s="60">
        <f>IF(AH3="","",VLOOKUP($B$44,$B$1:$AK$37,MATCH(AH$1,$B$1:$AK$1,0),0))</f>
        <v>54</v>
      </c>
      <c r="AI44" s="60">
        <f>IF(AI3="","",VLOOKUP($B$44,$B$1:$AK$37,MATCH(AI$1,$B$1:$AK$1,0),0))</f>
        <v>13.03670453084791</v>
      </c>
      <c r="AJ44" s="60">
        <f>IF(AJ3="","",VLOOKUP($B$44,$B$1:$AK$37,MATCH(AJ$1,$B$1:$AK$1,0),0))</f>
        <v>67.829807979123771</v>
      </c>
      <c r="AK44" s="60">
        <f>IF(AK3="","",VLOOKUP($B$44,$B$1:$AK$37,MATCH(AK$1,$B$1:$AK$1,0),0))</f>
        <v>67.036704530847913</v>
      </c>
    </row>
    <row r="45" spans="1:37" ht="12.75" customHeight="1" x14ac:dyDescent="0.45">
      <c r="B45" s="57" t="str">
        <f>B44&amp;"%"</f>
        <v>Heat%</v>
      </c>
      <c r="C45" s="62">
        <f t="shared" ref="C45:N45" si="14">IF(C44="","",C44/C37)</f>
        <v>0.17064846416382254</v>
      </c>
      <c r="D45" s="62">
        <f t="shared" si="14"/>
        <v>0.16286644951140064</v>
      </c>
      <c r="E45" s="63">
        <f t="shared" si="14"/>
        <v>0.18289085545722714</v>
      </c>
      <c r="F45" s="63">
        <f t="shared" si="14"/>
        <v>0.1743119266055046</v>
      </c>
      <c r="G45" s="63">
        <f t="shared" si="14"/>
        <v>0.17829457364341086</v>
      </c>
      <c r="H45" s="63">
        <f t="shared" si="14"/>
        <v>0.125</v>
      </c>
      <c r="I45" s="63">
        <f t="shared" si="14"/>
        <v>0.19148936170212766</v>
      </c>
      <c r="J45" s="63">
        <f t="shared" si="14"/>
        <v>0.12043795620437957</v>
      </c>
      <c r="K45" s="63">
        <f t="shared" si="14"/>
        <v>0.22789115646258504</v>
      </c>
      <c r="L45" s="63">
        <f t="shared" si="14"/>
        <v>0.14785992217898833</v>
      </c>
      <c r="M45" s="63">
        <f t="shared" si="14"/>
        <v>0.23239436619718309</v>
      </c>
      <c r="N45" s="63">
        <f t="shared" si="14"/>
        <v>0.21885521885521886</v>
      </c>
      <c r="O45" s="63">
        <f t="shared" ref="O45:AE45" si="15">IF(O44="","",O44/O37)</f>
        <v>0.19927536231884058</v>
      </c>
      <c r="P45" s="63">
        <f t="shared" si="15"/>
        <v>0.22635135135135134</v>
      </c>
      <c r="Q45" s="63">
        <f t="shared" si="15"/>
        <v>0.25490196078431371</v>
      </c>
      <c r="R45" s="63">
        <f t="shared" si="15"/>
        <v>0.23452768729641693</v>
      </c>
      <c r="S45" s="63">
        <f t="shared" si="15"/>
        <v>0.18805970149253731</v>
      </c>
      <c r="T45" s="63">
        <f t="shared" si="15"/>
        <v>0.22021660649819494</v>
      </c>
      <c r="U45" s="63">
        <f t="shared" si="15"/>
        <v>0.23048327137546468</v>
      </c>
      <c r="V45" s="63">
        <f t="shared" si="15"/>
        <v>0.30069930069930068</v>
      </c>
      <c r="W45" s="63">
        <f t="shared" si="15"/>
        <v>0.22743682310469315</v>
      </c>
      <c r="X45" s="63">
        <f t="shared" si="15"/>
        <v>0.1596958174904943</v>
      </c>
      <c r="Y45" s="63">
        <f t="shared" si="15"/>
        <v>0.18545454545454546</v>
      </c>
      <c r="Z45" s="63">
        <f t="shared" si="15"/>
        <v>0.16370106761565836</v>
      </c>
      <c r="AA45" s="63">
        <f t="shared" si="15"/>
        <v>0.17716535433070865</v>
      </c>
      <c r="AB45" s="63">
        <f t="shared" si="15"/>
        <v>0.18803418803418803</v>
      </c>
      <c r="AC45" s="63">
        <f t="shared" si="15"/>
        <v>0.18595041322314049</v>
      </c>
      <c r="AD45" s="63">
        <f t="shared" si="15"/>
        <v>0.21759259259259259</v>
      </c>
      <c r="AE45" s="63">
        <f t="shared" si="15"/>
        <v>0.16666666666666666</v>
      </c>
      <c r="AF45" s="60"/>
      <c r="AG45" s="60"/>
      <c r="AH45" s="60"/>
      <c r="AI45" s="60"/>
      <c r="AJ45" s="60"/>
      <c r="AK45" s="60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Drop Down 1">
              <controlPr defaultSize="0" autoLine="0" autoPict="0">
                <anchor moveWithCells="1">
                  <from>
                    <xdr:col>38</xdr:col>
                    <xdr:colOff>152400</xdr:colOff>
                    <xdr:row>3</xdr:row>
                    <xdr:rowOff>57150</xdr:rowOff>
                  </from>
                  <to>
                    <xdr:col>40</xdr:col>
                    <xdr:colOff>279400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BC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1.26953125" style="67" bestFit="1" customWidth="1"/>
    <col min="33" max="33" width="11.26953125" style="67" customWidth="1"/>
    <col min="34" max="34" width="7.7265625" style="68" bestFit="1" customWidth="1"/>
    <col min="35" max="35" width="17.7265625" style="67" bestFit="1" customWidth="1"/>
    <col min="36" max="36" width="16.26953125" style="67" bestFit="1" customWidth="1"/>
    <col min="37" max="37" width="6.7265625" style="44" bestFit="1" customWidth="1"/>
    <col min="38" max="16384" width="8.81640625" style="44"/>
  </cols>
  <sheetData>
    <row r="1" spans="1:55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67" t="s">
        <v>39</v>
      </c>
      <c r="AH1" s="68" t="s">
        <v>40</v>
      </c>
      <c r="AI1" s="67" t="s">
        <v>41</v>
      </c>
      <c r="AJ1" s="67" t="s">
        <v>38</v>
      </c>
      <c r="AK1" s="44" t="s">
        <v>36</v>
      </c>
    </row>
    <row r="2" spans="1:55" ht="12.75" customHeight="1" x14ac:dyDescent="0.45">
      <c r="A2" s="48" t="s">
        <v>45</v>
      </c>
      <c r="B2" s="49" t="s">
        <v>42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1" t="s">
        <v>36</v>
      </c>
    </row>
    <row r="3" spans="1:55" s="69" customFormat="1" ht="12.75" customHeight="1" x14ac:dyDescent="0.45">
      <c r="A3" s="48"/>
      <c r="B3" s="54" t="s">
        <v>52</v>
      </c>
      <c r="C3" s="55">
        <f t="shared" ref="C3:AE3" si="2">IF(SUM(C4:C36)=0,"",SUM(C4:C36))</f>
        <v>224</v>
      </c>
      <c r="D3" s="55">
        <f t="shared" si="2"/>
        <v>221</v>
      </c>
      <c r="E3" s="55">
        <f t="shared" si="2"/>
        <v>202</v>
      </c>
      <c r="F3" s="55">
        <f t="shared" si="2"/>
        <v>209</v>
      </c>
      <c r="G3" s="55">
        <f t="shared" si="2"/>
        <v>176</v>
      </c>
      <c r="H3" s="55">
        <f t="shared" si="2"/>
        <v>168</v>
      </c>
      <c r="I3" s="55">
        <f t="shared" si="2"/>
        <v>254</v>
      </c>
      <c r="J3" s="55">
        <f t="shared" si="2"/>
        <v>186</v>
      </c>
      <c r="K3" s="55">
        <f t="shared" si="2"/>
        <v>184</v>
      </c>
      <c r="L3" s="55">
        <f t="shared" si="2"/>
        <v>229</v>
      </c>
      <c r="M3" s="55">
        <f t="shared" si="2"/>
        <v>200</v>
      </c>
      <c r="N3" s="55">
        <f t="shared" si="2"/>
        <v>190</v>
      </c>
      <c r="O3" s="55">
        <f t="shared" si="2"/>
        <v>184</v>
      </c>
      <c r="P3" s="55">
        <f t="shared" si="2"/>
        <v>203</v>
      </c>
      <c r="Q3" s="55">
        <f t="shared" si="2"/>
        <v>192</v>
      </c>
      <c r="R3" s="55">
        <f t="shared" si="2"/>
        <v>191</v>
      </c>
      <c r="S3" s="55">
        <f t="shared" si="2"/>
        <v>209</v>
      </c>
      <c r="T3" s="55">
        <f t="shared" si="2"/>
        <v>199</v>
      </c>
      <c r="U3" s="55">
        <f t="shared" si="2"/>
        <v>213</v>
      </c>
      <c r="V3" s="55">
        <f t="shared" si="2"/>
        <v>161</v>
      </c>
      <c r="W3" s="55">
        <f t="shared" si="2"/>
        <v>176</v>
      </c>
      <c r="X3" s="55">
        <f t="shared" si="2"/>
        <v>206</v>
      </c>
      <c r="Y3" s="55">
        <f t="shared" si="2"/>
        <v>190</v>
      </c>
      <c r="Z3" s="55">
        <f t="shared" si="2"/>
        <v>187</v>
      </c>
      <c r="AA3" s="55">
        <f t="shared" si="2"/>
        <v>160</v>
      </c>
      <c r="AB3" s="55">
        <f t="shared" si="2"/>
        <v>153</v>
      </c>
      <c r="AC3" s="55">
        <f t="shared" si="2"/>
        <v>163</v>
      </c>
      <c r="AD3" s="55">
        <f t="shared" si="2"/>
        <v>152</v>
      </c>
      <c r="AE3" s="55">
        <f t="shared" si="2"/>
        <v>173</v>
      </c>
      <c r="AF3" s="40">
        <f>SUM(AF4:AF36)</f>
        <v>191.55172413793099</v>
      </c>
      <c r="AG3" s="41">
        <v>1</v>
      </c>
      <c r="AH3" s="42">
        <f t="shared" ref="AH3:AH36" si="3">IFERROR(MEDIAN(C3:AE3),"-")</f>
        <v>190</v>
      </c>
      <c r="AI3" s="40">
        <f t="shared" ref="AI3:AI36" si="4">IFERROR(STDEV(C3:AE3),"-")</f>
        <v>24.064773019760917</v>
      </c>
      <c r="AJ3" s="40">
        <f t="shared" ref="AJ3:AJ36" si="5">IFERROR(AF3+AI3,"")</f>
        <v>215.6164971576919</v>
      </c>
      <c r="AK3" s="47">
        <f t="shared" ref="AK3:AK36" si="6">IFERROR(AH3+AI3,"")</f>
        <v>214.06477301976091</v>
      </c>
      <c r="BC3" s="44"/>
    </row>
    <row r="4" spans="1:55" ht="12.75" customHeight="1" x14ac:dyDescent="0.45">
      <c r="A4" s="37">
        <v>1</v>
      </c>
      <c r="B4" s="38" t="s">
        <v>1</v>
      </c>
      <c r="C4" s="39">
        <v>18</v>
      </c>
      <c r="D4" s="39">
        <v>21</v>
      </c>
      <c r="E4" s="39">
        <v>27</v>
      </c>
      <c r="F4" s="39">
        <v>30</v>
      </c>
      <c r="G4" s="39">
        <v>19</v>
      </c>
      <c r="H4" s="39">
        <v>6</v>
      </c>
      <c r="I4" s="39">
        <v>19</v>
      </c>
      <c r="J4" s="39">
        <v>20</v>
      </c>
      <c r="K4" s="39">
        <v>14</v>
      </c>
      <c r="L4" s="39">
        <v>33</v>
      </c>
      <c r="M4" s="39">
        <v>23</v>
      </c>
      <c r="N4" s="39">
        <v>25</v>
      </c>
      <c r="O4" s="39">
        <v>20</v>
      </c>
      <c r="P4" s="39">
        <v>26</v>
      </c>
      <c r="Q4" s="39">
        <v>21</v>
      </c>
      <c r="R4" s="39">
        <v>32</v>
      </c>
      <c r="S4" s="39">
        <v>24</v>
      </c>
      <c r="T4" s="39">
        <v>24</v>
      </c>
      <c r="U4" s="39">
        <v>32</v>
      </c>
      <c r="V4" s="39">
        <v>19</v>
      </c>
      <c r="W4" s="39">
        <v>22</v>
      </c>
      <c r="X4" s="39">
        <v>19</v>
      </c>
      <c r="Y4" s="39">
        <v>11</v>
      </c>
      <c r="Z4" s="39">
        <v>34</v>
      </c>
      <c r="AA4" s="39">
        <v>14</v>
      </c>
      <c r="AB4" s="39">
        <v>14</v>
      </c>
      <c r="AC4" s="39">
        <v>17</v>
      </c>
      <c r="AD4" s="39">
        <v>25</v>
      </c>
      <c r="AE4" s="39">
        <v>20</v>
      </c>
      <c r="AF4" s="40">
        <f t="shared" ref="AF4:AF36" si="7">IFERROR(AVERAGE(C4:AE4),"-")</f>
        <v>21.689655172413794</v>
      </c>
      <c r="AG4" s="41">
        <f t="shared" ref="AG4:AG36" si="8">AF4/$AF$3</f>
        <v>0.11323132313231327</v>
      </c>
      <c r="AH4" s="42">
        <f t="shared" si="3"/>
        <v>21</v>
      </c>
      <c r="AI4" s="40">
        <f t="shared" si="4"/>
        <v>6.6927650076986778</v>
      </c>
      <c r="AJ4" s="40">
        <f t="shared" si="5"/>
        <v>28.382420180112472</v>
      </c>
      <c r="AK4" s="47">
        <f t="shared" si="6"/>
        <v>27.692765007698679</v>
      </c>
    </row>
    <row r="5" spans="1:55" ht="12.75" customHeight="1" x14ac:dyDescent="0.45">
      <c r="A5" s="37">
        <f>+A4+1</f>
        <v>2</v>
      </c>
      <c r="B5" s="38" t="s">
        <v>4</v>
      </c>
      <c r="C5" s="39">
        <v>22</v>
      </c>
      <c r="D5" s="39">
        <v>22</v>
      </c>
      <c r="E5" s="39">
        <v>26</v>
      </c>
      <c r="F5" s="39">
        <v>25</v>
      </c>
      <c r="G5" s="39">
        <v>19</v>
      </c>
      <c r="H5" s="39">
        <v>20</v>
      </c>
      <c r="I5" s="39">
        <v>23</v>
      </c>
      <c r="J5" s="39">
        <v>25</v>
      </c>
      <c r="K5" s="39">
        <v>16</v>
      </c>
      <c r="L5" s="39">
        <v>23</v>
      </c>
      <c r="M5" s="39">
        <v>35</v>
      </c>
      <c r="N5" s="39">
        <v>28</v>
      </c>
      <c r="O5" s="39">
        <v>17</v>
      </c>
      <c r="P5" s="39">
        <v>16</v>
      </c>
      <c r="Q5" s="39">
        <v>20</v>
      </c>
      <c r="R5" s="39">
        <v>11</v>
      </c>
      <c r="S5" s="39">
        <v>19</v>
      </c>
      <c r="T5" s="39">
        <v>23</v>
      </c>
      <c r="U5" s="39">
        <v>17</v>
      </c>
      <c r="V5" s="39">
        <v>11</v>
      </c>
      <c r="W5" s="39">
        <v>23</v>
      </c>
      <c r="X5" s="39">
        <v>15</v>
      </c>
      <c r="Y5" s="39">
        <v>14</v>
      </c>
      <c r="Z5" s="39">
        <v>14</v>
      </c>
      <c r="AA5" s="39">
        <v>17</v>
      </c>
      <c r="AB5" s="39">
        <v>14</v>
      </c>
      <c r="AC5" s="39">
        <v>20</v>
      </c>
      <c r="AD5" s="39">
        <v>20</v>
      </c>
      <c r="AE5" s="39">
        <v>17</v>
      </c>
      <c r="AF5" s="40">
        <f t="shared" si="7"/>
        <v>19.724137931034484</v>
      </c>
      <c r="AG5" s="41">
        <f t="shared" si="8"/>
        <v>0.10297029702970301</v>
      </c>
      <c r="AH5" s="42">
        <f t="shared" si="3"/>
        <v>20</v>
      </c>
      <c r="AI5" s="40">
        <f t="shared" si="4"/>
        <v>5.2840497978359204</v>
      </c>
      <c r="AJ5" s="40">
        <f t="shared" si="5"/>
        <v>25.008187728870404</v>
      </c>
      <c r="AK5" s="47">
        <f t="shared" si="6"/>
        <v>25.28404979783592</v>
      </c>
    </row>
    <row r="6" spans="1:55" ht="12.75" customHeight="1" x14ac:dyDescent="0.45">
      <c r="A6" s="37">
        <f t="shared" ref="A6:A33" si="9">+A5+1</f>
        <v>3</v>
      </c>
      <c r="B6" s="38" t="s">
        <v>0</v>
      </c>
      <c r="C6" s="39">
        <v>18</v>
      </c>
      <c r="D6" s="39">
        <v>21</v>
      </c>
      <c r="E6" s="39">
        <v>19</v>
      </c>
      <c r="F6" s="39">
        <v>30</v>
      </c>
      <c r="G6" s="39">
        <v>16</v>
      </c>
      <c r="H6" s="39">
        <v>10</v>
      </c>
      <c r="I6" s="39">
        <v>35</v>
      </c>
      <c r="J6" s="39">
        <v>11</v>
      </c>
      <c r="K6" s="39">
        <v>12</v>
      </c>
      <c r="L6" s="39">
        <v>13</v>
      </c>
      <c r="M6" s="39">
        <v>18</v>
      </c>
      <c r="N6" s="39">
        <v>10</v>
      </c>
      <c r="O6" s="39">
        <v>20</v>
      </c>
      <c r="P6" s="39">
        <v>10</v>
      </c>
      <c r="Q6" s="39">
        <v>11</v>
      </c>
      <c r="R6" s="39">
        <v>24</v>
      </c>
      <c r="S6" s="39">
        <v>23</v>
      </c>
      <c r="T6" s="39">
        <v>20</v>
      </c>
      <c r="U6" s="39">
        <v>17</v>
      </c>
      <c r="V6" s="39">
        <v>14</v>
      </c>
      <c r="W6" s="39">
        <v>12</v>
      </c>
      <c r="X6" s="39">
        <v>34</v>
      </c>
      <c r="Y6" s="39">
        <v>24</v>
      </c>
      <c r="Z6" s="39">
        <v>33</v>
      </c>
      <c r="AA6" s="39">
        <v>16</v>
      </c>
      <c r="AB6" s="39">
        <v>13</v>
      </c>
      <c r="AC6" s="39">
        <v>15</v>
      </c>
      <c r="AD6" s="39">
        <v>15</v>
      </c>
      <c r="AE6" s="39">
        <v>18</v>
      </c>
      <c r="AF6" s="40">
        <f t="shared" si="7"/>
        <v>18.344827586206897</v>
      </c>
      <c r="AG6" s="41">
        <f t="shared" si="8"/>
        <v>9.5769576957695793E-2</v>
      </c>
      <c r="AH6" s="42">
        <f t="shared" si="3"/>
        <v>17</v>
      </c>
      <c r="AI6" s="40">
        <f t="shared" si="4"/>
        <v>7.2716468073360385</v>
      </c>
      <c r="AJ6" s="40">
        <f t="shared" si="5"/>
        <v>25.616474393542937</v>
      </c>
      <c r="AK6" s="47">
        <f t="shared" si="6"/>
        <v>24.27164680733604</v>
      </c>
    </row>
    <row r="7" spans="1:55" ht="12.75" customHeight="1" x14ac:dyDescent="0.45">
      <c r="A7" s="37">
        <f t="shared" si="9"/>
        <v>4</v>
      </c>
      <c r="B7" s="38" t="s">
        <v>13</v>
      </c>
      <c r="C7" s="39">
        <v>14</v>
      </c>
      <c r="D7" s="39">
        <v>22</v>
      </c>
      <c r="E7" s="39">
        <v>11</v>
      </c>
      <c r="F7" s="39">
        <v>9</v>
      </c>
      <c r="G7" s="39">
        <v>9</v>
      </c>
      <c r="H7" s="39">
        <v>16</v>
      </c>
      <c r="I7" s="39">
        <v>17</v>
      </c>
      <c r="J7" s="39">
        <v>17</v>
      </c>
      <c r="K7" s="39">
        <v>18</v>
      </c>
      <c r="L7" s="39">
        <v>14</v>
      </c>
      <c r="M7" s="39">
        <v>14</v>
      </c>
      <c r="N7" s="39">
        <v>11</v>
      </c>
      <c r="O7" s="39">
        <v>13</v>
      </c>
      <c r="P7" s="39">
        <v>13</v>
      </c>
      <c r="Q7" s="39">
        <v>16</v>
      </c>
      <c r="R7" s="39">
        <v>24</v>
      </c>
      <c r="S7" s="39">
        <v>14</v>
      </c>
      <c r="T7" s="39">
        <v>11</v>
      </c>
      <c r="U7" s="39">
        <v>11</v>
      </c>
      <c r="V7" s="39">
        <v>8</v>
      </c>
      <c r="W7" s="39">
        <v>10</v>
      </c>
      <c r="X7" s="39">
        <v>12</v>
      </c>
      <c r="Y7" s="39">
        <v>12</v>
      </c>
      <c r="Z7" s="39">
        <v>8</v>
      </c>
      <c r="AA7" s="39">
        <v>18</v>
      </c>
      <c r="AB7" s="39">
        <v>17</v>
      </c>
      <c r="AC7" s="39">
        <v>11</v>
      </c>
      <c r="AD7" s="39">
        <v>9</v>
      </c>
      <c r="AE7" s="39">
        <v>17</v>
      </c>
      <c r="AF7" s="40">
        <f t="shared" si="7"/>
        <v>13.655172413793103</v>
      </c>
      <c r="AG7" s="41">
        <f t="shared" si="8"/>
        <v>7.1287128712871309E-2</v>
      </c>
      <c r="AH7" s="42">
        <f t="shared" si="3"/>
        <v>13</v>
      </c>
      <c r="AI7" s="40">
        <f t="shared" si="4"/>
        <v>4.0291426070298453</v>
      </c>
      <c r="AJ7" s="40">
        <f t="shared" si="5"/>
        <v>17.68431502082295</v>
      </c>
      <c r="AK7" s="47">
        <f t="shared" si="6"/>
        <v>17.029142607029847</v>
      </c>
    </row>
    <row r="8" spans="1:55" ht="12.75" customHeight="1" x14ac:dyDescent="0.45">
      <c r="A8" s="37">
        <f t="shared" si="9"/>
        <v>5</v>
      </c>
      <c r="B8" s="38" t="s">
        <v>2</v>
      </c>
      <c r="C8" s="39">
        <v>22</v>
      </c>
      <c r="D8" s="39">
        <v>11</v>
      </c>
      <c r="E8" s="39">
        <v>19</v>
      </c>
      <c r="F8" s="39">
        <v>10</v>
      </c>
      <c r="G8" s="39">
        <v>19</v>
      </c>
      <c r="H8" s="39">
        <v>6</v>
      </c>
      <c r="I8" s="39">
        <v>18</v>
      </c>
      <c r="J8" s="39">
        <v>9</v>
      </c>
      <c r="K8" s="39">
        <v>19</v>
      </c>
      <c r="L8" s="39">
        <v>15</v>
      </c>
      <c r="M8" s="39">
        <v>18</v>
      </c>
      <c r="N8" s="39">
        <v>6</v>
      </c>
      <c r="O8" s="39">
        <v>10</v>
      </c>
      <c r="P8" s="39">
        <v>12</v>
      </c>
      <c r="Q8" s="39">
        <v>15</v>
      </c>
      <c r="R8" s="39">
        <v>13</v>
      </c>
      <c r="S8" s="39">
        <v>13</v>
      </c>
      <c r="T8" s="39">
        <v>9</v>
      </c>
      <c r="U8" s="39">
        <v>20</v>
      </c>
      <c r="V8" s="39">
        <v>12</v>
      </c>
      <c r="W8" s="39">
        <v>6</v>
      </c>
      <c r="X8" s="39">
        <v>8</v>
      </c>
      <c r="Y8" s="39">
        <v>8</v>
      </c>
      <c r="Z8" s="39">
        <v>11</v>
      </c>
      <c r="AA8" s="39">
        <v>8</v>
      </c>
      <c r="AB8" s="39">
        <v>6</v>
      </c>
      <c r="AC8" s="39">
        <v>16</v>
      </c>
      <c r="AD8" s="39">
        <v>7</v>
      </c>
      <c r="AE8" s="39">
        <v>7</v>
      </c>
      <c r="AF8" s="40">
        <f t="shared" si="7"/>
        <v>12.172413793103448</v>
      </c>
      <c r="AG8" s="41">
        <f t="shared" si="8"/>
        <v>6.3546354635463556E-2</v>
      </c>
      <c r="AH8" s="42">
        <f t="shared" si="3"/>
        <v>11</v>
      </c>
      <c r="AI8" s="40">
        <f t="shared" si="4"/>
        <v>4.9574544556458564</v>
      </c>
      <c r="AJ8" s="40">
        <f t="shared" si="5"/>
        <v>17.129868248749304</v>
      </c>
      <c r="AK8" s="47">
        <f t="shared" si="6"/>
        <v>15.957454455645856</v>
      </c>
    </row>
    <row r="9" spans="1:55" ht="12.75" customHeight="1" x14ac:dyDescent="0.45">
      <c r="A9" s="37">
        <f t="shared" si="9"/>
        <v>6</v>
      </c>
      <c r="B9" s="38" t="s">
        <v>21</v>
      </c>
      <c r="C9" s="39">
        <v>13</v>
      </c>
      <c r="D9" s="39">
        <v>16</v>
      </c>
      <c r="E9" s="39">
        <v>9</v>
      </c>
      <c r="F9" s="39">
        <v>8</v>
      </c>
      <c r="G9" s="39">
        <v>14</v>
      </c>
      <c r="H9" s="39">
        <v>14</v>
      </c>
      <c r="I9" s="39">
        <v>16</v>
      </c>
      <c r="J9" s="39">
        <v>14</v>
      </c>
      <c r="K9" s="39">
        <v>9</v>
      </c>
      <c r="L9" s="39">
        <v>13</v>
      </c>
      <c r="M9" s="39">
        <v>4</v>
      </c>
      <c r="N9" s="39">
        <v>20</v>
      </c>
      <c r="O9" s="39">
        <v>11</v>
      </c>
      <c r="P9" s="39">
        <v>15</v>
      </c>
      <c r="Q9" s="39">
        <v>17</v>
      </c>
      <c r="R9" s="39">
        <v>9</v>
      </c>
      <c r="S9" s="39">
        <v>13</v>
      </c>
      <c r="T9" s="39">
        <v>8</v>
      </c>
      <c r="U9" s="39">
        <v>12</v>
      </c>
      <c r="V9" s="39">
        <v>9</v>
      </c>
      <c r="W9" s="39">
        <v>16</v>
      </c>
      <c r="X9" s="39">
        <v>15</v>
      </c>
      <c r="Y9" s="39">
        <v>10</v>
      </c>
      <c r="Z9" s="39">
        <v>9</v>
      </c>
      <c r="AA9" s="39">
        <v>10</v>
      </c>
      <c r="AB9" s="39">
        <v>12</v>
      </c>
      <c r="AC9" s="39">
        <v>9</v>
      </c>
      <c r="AD9" s="39">
        <v>12</v>
      </c>
      <c r="AE9" s="39">
        <v>8</v>
      </c>
      <c r="AF9" s="40">
        <f t="shared" si="7"/>
        <v>11.896551724137931</v>
      </c>
      <c r="AG9" s="41">
        <f t="shared" si="8"/>
        <v>6.210621062106212E-2</v>
      </c>
      <c r="AH9" s="42">
        <f t="shared" si="3"/>
        <v>12</v>
      </c>
      <c r="AI9" s="40">
        <f t="shared" si="4"/>
        <v>3.5086100991113578</v>
      </c>
      <c r="AJ9" s="40">
        <f t="shared" si="5"/>
        <v>15.405161823249289</v>
      </c>
      <c r="AK9" s="47">
        <f t="shared" si="6"/>
        <v>15.508610099111358</v>
      </c>
    </row>
    <row r="10" spans="1:55" ht="12.75" customHeight="1" x14ac:dyDescent="0.45">
      <c r="A10" s="37">
        <f t="shared" si="9"/>
        <v>7</v>
      </c>
      <c r="B10" s="38" t="s">
        <v>5</v>
      </c>
      <c r="C10" s="39">
        <v>6</v>
      </c>
      <c r="D10" s="39">
        <v>18</v>
      </c>
      <c r="E10" s="39">
        <v>12</v>
      </c>
      <c r="F10" s="39">
        <v>10</v>
      </c>
      <c r="G10" s="39">
        <v>13</v>
      </c>
      <c r="H10" s="39">
        <v>14</v>
      </c>
      <c r="I10" s="39">
        <v>20</v>
      </c>
      <c r="J10" s="39">
        <v>9</v>
      </c>
      <c r="K10" s="39">
        <v>12</v>
      </c>
      <c r="L10" s="39">
        <v>12</v>
      </c>
      <c r="M10" s="39">
        <v>6</v>
      </c>
      <c r="N10" s="39">
        <v>14</v>
      </c>
      <c r="O10" s="39">
        <v>11</v>
      </c>
      <c r="P10" s="39">
        <v>16</v>
      </c>
      <c r="Q10" s="39">
        <v>12</v>
      </c>
      <c r="R10" s="39">
        <v>9</v>
      </c>
      <c r="S10" s="39">
        <v>14</v>
      </c>
      <c r="T10" s="39">
        <v>15</v>
      </c>
      <c r="U10" s="39">
        <v>6</v>
      </c>
      <c r="V10" s="39">
        <v>14</v>
      </c>
      <c r="W10" s="39">
        <v>4</v>
      </c>
      <c r="X10" s="39">
        <v>13</v>
      </c>
      <c r="Y10" s="39">
        <v>9</v>
      </c>
      <c r="Z10" s="39">
        <v>7</v>
      </c>
      <c r="AA10" s="39">
        <v>15</v>
      </c>
      <c r="AB10" s="39">
        <v>8</v>
      </c>
      <c r="AC10" s="39">
        <v>12</v>
      </c>
      <c r="AD10" s="39">
        <v>11</v>
      </c>
      <c r="AE10" s="39">
        <v>14</v>
      </c>
      <c r="AF10" s="40">
        <f t="shared" si="7"/>
        <v>11.586206896551724</v>
      </c>
      <c r="AG10" s="41">
        <f t="shared" si="8"/>
        <v>6.0486048604860503E-2</v>
      </c>
      <c r="AH10" s="42">
        <f t="shared" si="3"/>
        <v>12</v>
      </c>
      <c r="AI10" s="40">
        <f t="shared" si="4"/>
        <v>3.7656079131615674</v>
      </c>
      <c r="AJ10" s="40">
        <f t="shared" si="5"/>
        <v>15.351814809713291</v>
      </c>
      <c r="AK10" s="47">
        <f t="shared" si="6"/>
        <v>15.765607913161567</v>
      </c>
    </row>
    <row r="11" spans="1:55" ht="12.75" customHeight="1" x14ac:dyDescent="0.45">
      <c r="A11" s="37">
        <f t="shared" si="9"/>
        <v>8</v>
      </c>
      <c r="B11" s="38" t="s">
        <v>60</v>
      </c>
      <c r="C11" s="39">
        <v>18</v>
      </c>
      <c r="D11" s="39">
        <v>13</v>
      </c>
      <c r="E11" s="39">
        <v>4</v>
      </c>
      <c r="F11" s="39">
        <v>6</v>
      </c>
      <c r="G11" s="39">
        <v>9</v>
      </c>
      <c r="H11" s="39">
        <v>8</v>
      </c>
      <c r="I11" s="39">
        <v>15</v>
      </c>
      <c r="J11" s="39">
        <v>11</v>
      </c>
      <c r="K11" s="39">
        <v>8</v>
      </c>
      <c r="L11" s="39">
        <v>4</v>
      </c>
      <c r="M11" s="39">
        <v>3</v>
      </c>
      <c r="N11" s="39">
        <v>5</v>
      </c>
      <c r="O11" s="39">
        <v>7</v>
      </c>
      <c r="P11" s="39">
        <v>12</v>
      </c>
      <c r="Q11" s="39">
        <v>9</v>
      </c>
      <c r="R11" s="39">
        <v>13</v>
      </c>
      <c r="S11" s="39">
        <v>10</v>
      </c>
      <c r="T11" s="39">
        <v>10</v>
      </c>
      <c r="U11" s="39">
        <v>14</v>
      </c>
      <c r="V11" s="39">
        <v>6</v>
      </c>
      <c r="W11" s="39">
        <v>9</v>
      </c>
      <c r="X11" s="39">
        <v>12</v>
      </c>
      <c r="Y11" s="39">
        <v>13</v>
      </c>
      <c r="Z11" s="39">
        <v>5</v>
      </c>
      <c r="AA11" s="39">
        <v>5</v>
      </c>
      <c r="AB11" s="39">
        <v>6</v>
      </c>
      <c r="AC11" s="39">
        <v>5</v>
      </c>
      <c r="AD11" s="39">
        <v>6</v>
      </c>
      <c r="AE11" s="39">
        <v>15</v>
      </c>
      <c r="AF11" s="40">
        <f t="shared" si="7"/>
        <v>9</v>
      </c>
      <c r="AG11" s="41">
        <f t="shared" si="8"/>
        <v>4.6984698469846993E-2</v>
      </c>
      <c r="AH11" s="42">
        <f t="shared" si="3"/>
        <v>9</v>
      </c>
      <c r="AI11" s="40">
        <f t="shared" si="4"/>
        <v>3.9731239957638231</v>
      </c>
      <c r="AJ11" s="40">
        <f t="shared" si="5"/>
        <v>12.973123995763823</v>
      </c>
      <c r="AK11" s="47">
        <f t="shared" si="6"/>
        <v>12.973123995763823</v>
      </c>
    </row>
    <row r="12" spans="1:55" ht="12.75" customHeight="1" x14ac:dyDescent="0.45">
      <c r="A12" s="37">
        <f t="shared" si="9"/>
        <v>9</v>
      </c>
      <c r="B12" s="38" t="s">
        <v>8</v>
      </c>
      <c r="C12" s="39">
        <v>13</v>
      </c>
      <c r="D12" s="39">
        <v>9</v>
      </c>
      <c r="E12" s="39">
        <v>4</v>
      </c>
      <c r="F12" s="39">
        <v>11</v>
      </c>
      <c r="G12" s="39">
        <v>6</v>
      </c>
      <c r="H12" s="39">
        <v>8</v>
      </c>
      <c r="I12" s="39">
        <v>14</v>
      </c>
      <c r="J12" s="39">
        <v>7</v>
      </c>
      <c r="K12" s="39">
        <v>8</v>
      </c>
      <c r="L12" s="39">
        <v>17</v>
      </c>
      <c r="M12" s="39">
        <v>14</v>
      </c>
      <c r="N12" s="39">
        <v>6</v>
      </c>
      <c r="O12" s="39">
        <v>11</v>
      </c>
      <c r="P12" s="39">
        <v>10</v>
      </c>
      <c r="Q12" s="39">
        <v>8</v>
      </c>
      <c r="R12" s="39">
        <v>6</v>
      </c>
      <c r="S12" s="39">
        <v>4</v>
      </c>
      <c r="T12" s="39">
        <v>7</v>
      </c>
      <c r="U12" s="39">
        <v>13</v>
      </c>
      <c r="V12" s="39">
        <v>15</v>
      </c>
      <c r="W12" s="39">
        <v>12</v>
      </c>
      <c r="X12" s="39">
        <v>8</v>
      </c>
      <c r="Y12" s="39">
        <v>7</v>
      </c>
      <c r="Z12" s="39">
        <v>9</v>
      </c>
      <c r="AA12" s="39">
        <v>10</v>
      </c>
      <c r="AB12" s="39">
        <v>11</v>
      </c>
      <c r="AC12" s="39">
        <v>1</v>
      </c>
      <c r="AD12" s="39">
        <v>5</v>
      </c>
      <c r="AE12" s="39">
        <v>4</v>
      </c>
      <c r="AF12" s="40">
        <f t="shared" si="7"/>
        <v>8.8965517241379306</v>
      </c>
      <c r="AG12" s="41">
        <f t="shared" si="8"/>
        <v>4.6444644464446454E-2</v>
      </c>
      <c r="AH12" s="42">
        <f t="shared" si="3"/>
        <v>8</v>
      </c>
      <c r="AI12" s="40">
        <f t="shared" si="4"/>
        <v>3.79233086623712</v>
      </c>
      <c r="AJ12" s="40">
        <f t="shared" si="5"/>
        <v>12.688882590375052</v>
      </c>
      <c r="AK12" s="47">
        <f t="shared" si="6"/>
        <v>11.792330866237119</v>
      </c>
    </row>
    <row r="13" spans="1:55" ht="12.75" customHeight="1" x14ac:dyDescent="0.45">
      <c r="A13" s="37">
        <f t="shared" si="9"/>
        <v>10</v>
      </c>
      <c r="B13" s="38" t="s">
        <v>51</v>
      </c>
      <c r="C13" s="39">
        <v>14</v>
      </c>
      <c r="D13" s="39">
        <v>11</v>
      </c>
      <c r="E13" s="39">
        <v>12</v>
      </c>
      <c r="F13" s="39">
        <v>19</v>
      </c>
      <c r="G13" s="39">
        <v>5</v>
      </c>
      <c r="H13" s="39">
        <v>13</v>
      </c>
      <c r="I13" s="39">
        <v>11</v>
      </c>
      <c r="J13" s="39">
        <v>7</v>
      </c>
      <c r="K13" s="39">
        <v>11</v>
      </c>
      <c r="L13" s="39">
        <v>9</v>
      </c>
      <c r="M13" s="39">
        <v>11</v>
      </c>
      <c r="N13" s="39">
        <v>9</v>
      </c>
      <c r="O13" s="39">
        <v>4</v>
      </c>
      <c r="P13" s="39">
        <v>8</v>
      </c>
      <c r="Q13" s="39">
        <v>3</v>
      </c>
      <c r="R13" s="39">
        <v>4</v>
      </c>
      <c r="S13" s="39">
        <v>13</v>
      </c>
      <c r="T13" s="39">
        <v>7</v>
      </c>
      <c r="U13" s="39">
        <v>6</v>
      </c>
      <c r="V13" s="39">
        <v>6</v>
      </c>
      <c r="W13" s="39">
        <v>8</v>
      </c>
      <c r="X13" s="39">
        <v>7</v>
      </c>
      <c r="Y13" s="39">
        <v>8</v>
      </c>
      <c r="Z13" s="39">
        <v>8</v>
      </c>
      <c r="AA13" s="39">
        <v>6</v>
      </c>
      <c r="AB13" s="39">
        <v>5</v>
      </c>
      <c r="AC13" s="39">
        <v>8</v>
      </c>
      <c r="AD13" s="39">
        <v>8</v>
      </c>
      <c r="AE13" s="39">
        <v>6</v>
      </c>
      <c r="AF13" s="40">
        <f t="shared" si="7"/>
        <v>8.5172413793103452</v>
      </c>
      <c r="AG13" s="41">
        <f t="shared" si="8"/>
        <v>4.4464446444644479E-2</v>
      </c>
      <c r="AH13" s="42">
        <f t="shared" si="3"/>
        <v>8</v>
      </c>
      <c r="AI13" s="40">
        <f t="shared" si="4"/>
        <v>3.5215732041961458</v>
      </c>
      <c r="AJ13" s="40">
        <f t="shared" si="5"/>
        <v>12.038814583506491</v>
      </c>
      <c r="AK13" s="47">
        <f t="shared" si="6"/>
        <v>11.521573204196146</v>
      </c>
    </row>
    <row r="14" spans="1:55" ht="12.75" customHeight="1" x14ac:dyDescent="0.45">
      <c r="A14" s="37">
        <f t="shared" si="9"/>
        <v>11</v>
      </c>
      <c r="B14" s="38" t="s">
        <v>3</v>
      </c>
      <c r="C14" s="39">
        <v>9</v>
      </c>
      <c r="D14" s="39">
        <v>15</v>
      </c>
      <c r="E14" s="39">
        <v>12</v>
      </c>
      <c r="F14" s="39">
        <v>7</v>
      </c>
      <c r="G14" s="39">
        <v>8</v>
      </c>
      <c r="H14" s="39">
        <v>2</v>
      </c>
      <c r="I14" s="39">
        <v>6</v>
      </c>
      <c r="J14" s="39">
        <v>8</v>
      </c>
      <c r="K14" s="39">
        <v>8</v>
      </c>
      <c r="L14" s="39">
        <v>10</v>
      </c>
      <c r="M14" s="39">
        <v>5</v>
      </c>
      <c r="N14" s="39">
        <v>8</v>
      </c>
      <c r="O14" s="39">
        <v>7</v>
      </c>
      <c r="P14" s="39">
        <v>11</v>
      </c>
      <c r="Q14" s="39">
        <v>12</v>
      </c>
      <c r="R14" s="39">
        <v>7</v>
      </c>
      <c r="S14" s="39">
        <v>11</v>
      </c>
      <c r="T14" s="39">
        <v>9</v>
      </c>
      <c r="U14" s="39">
        <v>11</v>
      </c>
      <c r="V14" s="39">
        <v>5</v>
      </c>
      <c r="W14" s="39">
        <v>9</v>
      </c>
      <c r="X14" s="39">
        <v>10</v>
      </c>
      <c r="Y14" s="39">
        <v>11</v>
      </c>
      <c r="Z14" s="39">
        <v>5</v>
      </c>
      <c r="AA14" s="39">
        <v>6</v>
      </c>
      <c r="AB14" s="39">
        <v>8</v>
      </c>
      <c r="AC14" s="39">
        <v>4</v>
      </c>
      <c r="AD14" s="39">
        <v>4</v>
      </c>
      <c r="AE14" s="39">
        <v>2</v>
      </c>
      <c r="AF14" s="40">
        <f t="shared" si="7"/>
        <v>7.931034482758621</v>
      </c>
      <c r="AG14" s="41">
        <f t="shared" si="8"/>
        <v>4.1404140414041418E-2</v>
      </c>
      <c r="AH14" s="42">
        <f t="shared" si="3"/>
        <v>8</v>
      </c>
      <c r="AI14" s="40">
        <f t="shared" si="4"/>
        <v>3.104501736910894</v>
      </c>
      <c r="AJ14" s="40">
        <f t="shared" si="5"/>
        <v>11.035536219669515</v>
      </c>
      <c r="AK14" s="47">
        <f t="shared" si="6"/>
        <v>11.104501736910894</v>
      </c>
    </row>
    <row r="15" spans="1:55" ht="12.75" customHeight="1" x14ac:dyDescent="0.45">
      <c r="A15" s="37">
        <f t="shared" si="9"/>
        <v>12</v>
      </c>
      <c r="B15" s="38" t="s">
        <v>14</v>
      </c>
      <c r="C15" s="39">
        <v>6</v>
      </c>
      <c r="D15" s="39">
        <v>4</v>
      </c>
      <c r="E15" s="39">
        <v>7</v>
      </c>
      <c r="F15" s="39">
        <v>6</v>
      </c>
      <c r="G15" s="39">
        <v>5</v>
      </c>
      <c r="H15" s="39">
        <v>6</v>
      </c>
      <c r="I15" s="39">
        <v>2</v>
      </c>
      <c r="J15" s="39">
        <v>10</v>
      </c>
      <c r="K15" s="39">
        <v>7</v>
      </c>
      <c r="L15" s="39">
        <v>10</v>
      </c>
      <c r="M15" s="39">
        <v>7</v>
      </c>
      <c r="N15" s="39">
        <v>14</v>
      </c>
      <c r="O15" s="39">
        <v>10</v>
      </c>
      <c r="P15" s="39">
        <v>9</v>
      </c>
      <c r="Q15" s="39">
        <v>4</v>
      </c>
      <c r="R15" s="39">
        <v>2</v>
      </c>
      <c r="S15" s="39">
        <v>3</v>
      </c>
      <c r="T15" s="39">
        <v>5</v>
      </c>
      <c r="U15" s="39">
        <v>4</v>
      </c>
      <c r="V15" s="39">
        <v>8</v>
      </c>
      <c r="W15" s="39">
        <v>5</v>
      </c>
      <c r="X15" s="39">
        <v>3</v>
      </c>
      <c r="Y15" s="39">
        <v>10</v>
      </c>
      <c r="Z15" s="39">
        <v>5</v>
      </c>
      <c r="AA15" s="39">
        <v>7</v>
      </c>
      <c r="AB15" s="39">
        <v>2</v>
      </c>
      <c r="AC15" s="39">
        <v>5</v>
      </c>
      <c r="AD15" s="39">
        <v>5</v>
      </c>
      <c r="AE15" s="39">
        <v>5</v>
      </c>
      <c r="AF15" s="40">
        <f t="shared" si="7"/>
        <v>6.068965517241379</v>
      </c>
      <c r="AG15" s="41">
        <f t="shared" si="8"/>
        <v>3.168316831683169E-2</v>
      </c>
      <c r="AH15" s="42">
        <f t="shared" si="3"/>
        <v>5</v>
      </c>
      <c r="AI15" s="40">
        <f t="shared" si="4"/>
        <v>2.8651980046606429</v>
      </c>
      <c r="AJ15" s="40">
        <f t="shared" si="5"/>
        <v>8.9341635219020219</v>
      </c>
      <c r="AK15" s="47">
        <f t="shared" si="6"/>
        <v>7.8651980046606429</v>
      </c>
    </row>
    <row r="16" spans="1:55" ht="12.75" customHeight="1" x14ac:dyDescent="0.45">
      <c r="A16" s="37">
        <f t="shared" si="9"/>
        <v>13</v>
      </c>
      <c r="B16" s="38" t="s">
        <v>12</v>
      </c>
      <c r="C16" s="39">
        <v>5</v>
      </c>
      <c r="D16" s="39">
        <v>8</v>
      </c>
      <c r="E16" s="39">
        <v>5</v>
      </c>
      <c r="F16" s="39">
        <v>6</v>
      </c>
      <c r="G16" s="39">
        <v>2</v>
      </c>
      <c r="H16" s="39">
        <v>5</v>
      </c>
      <c r="I16" s="39">
        <v>12</v>
      </c>
      <c r="J16" s="39">
        <v>7</v>
      </c>
      <c r="K16" s="39">
        <v>4</v>
      </c>
      <c r="L16" s="39">
        <v>5</v>
      </c>
      <c r="M16" s="39">
        <v>8</v>
      </c>
      <c r="N16" s="39">
        <v>2</v>
      </c>
      <c r="O16" s="39">
        <v>7</v>
      </c>
      <c r="P16" s="39">
        <v>8</v>
      </c>
      <c r="Q16" s="39">
        <v>4</v>
      </c>
      <c r="R16" s="39">
        <v>10</v>
      </c>
      <c r="S16" s="39">
        <v>6</v>
      </c>
      <c r="T16" s="39">
        <v>4</v>
      </c>
      <c r="U16" s="39">
        <v>3</v>
      </c>
      <c r="V16" s="39">
        <v>3</v>
      </c>
      <c r="W16" s="39">
        <v>13</v>
      </c>
      <c r="X16" s="39">
        <v>9</v>
      </c>
      <c r="Y16" s="39">
        <v>4</v>
      </c>
      <c r="Z16" s="39">
        <v>5</v>
      </c>
      <c r="AA16" s="39">
        <v>5</v>
      </c>
      <c r="AB16" s="39">
        <v>5</v>
      </c>
      <c r="AC16" s="39">
        <v>7</v>
      </c>
      <c r="AD16" s="39">
        <v>3</v>
      </c>
      <c r="AE16" s="39">
        <v>3</v>
      </c>
      <c r="AF16" s="40">
        <f t="shared" si="7"/>
        <v>5.7931034482758621</v>
      </c>
      <c r="AG16" s="41">
        <f t="shared" si="8"/>
        <v>3.0243024302430251E-2</v>
      </c>
      <c r="AH16" s="42">
        <f t="shared" si="3"/>
        <v>5</v>
      </c>
      <c r="AI16" s="40">
        <f t="shared" si="4"/>
        <v>2.7694675912377553</v>
      </c>
      <c r="AJ16" s="40">
        <f t="shared" si="5"/>
        <v>8.5625710395136174</v>
      </c>
      <c r="AK16" s="47">
        <f t="shared" si="6"/>
        <v>7.7694675912377553</v>
      </c>
    </row>
    <row r="17" spans="1:37" ht="12.75" customHeight="1" x14ac:dyDescent="0.45">
      <c r="A17" s="37">
        <f t="shared" si="9"/>
        <v>14</v>
      </c>
      <c r="B17" s="38" t="s">
        <v>6</v>
      </c>
      <c r="C17" s="39">
        <v>7</v>
      </c>
      <c r="D17" s="39">
        <v>5</v>
      </c>
      <c r="E17" s="39">
        <v>5</v>
      </c>
      <c r="F17" s="39">
        <v>6</v>
      </c>
      <c r="G17" s="39">
        <v>6</v>
      </c>
      <c r="H17" s="39">
        <v>5</v>
      </c>
      <c r="I17" s="39">
        <v>6</v>
      </c>
      <c r="J17" s="39">
        <v>6</v>
      </c>
      <c r="K17" s="39">
        <v>6</v>
      </c>
      <c r="L17" s="39">
        <v>4</v>
      </c>
      <c r="M17" s="39">
        <v>5</v>
      </c>
      <c r="N17" s="39">
        <v>2</v>
      </c>
      <c r="O17" s="39">
        <v>9</v>
      </c>
      <c r="P17" s="39">
        <v>3</v>
      </c>
      <c r="Q17" s="39">
        <v>5</v>
      </c>
      <c r="R17" s="39">
        <v>5</v>
      </c>
      <c r="S17" s="39">
        <v>12</v>
      </c>
      <c r="T17" s="39">
        <v>8</v>
      </c>
      <c r="U17" s="39">
        <v>7</v>
      </c>
      <c r="V17" s="39">
        <v>4</v>
      </c>
      <c r="W17" s="39">
        <v>4</v>
      </c>
      <c r="X17" s="39">
        <v>7</v>
      </c>
      <c r="Y17" s="39">
        <v>6</v>
      </c>
      <c r="Z17" s="39">
        <v>4</v>
      </c>
      <c r="AA17" s="39">
        <v>5</v>
      </c>
      <c r="AB17" s="39">
        <v>10</v>
      </c>
      <c r="AC17" s="39">
        <v>6</v>
      </c>
      <c r="AD17" s="39">
        <v>3</v>
      </c>
      <c r="AE17" s="39">
        <v>7</v>
      </c>
      <c r="AF17" s="40">
        <f t="shared" si="7"/>
        <v>5.7931034482758621</v>
      </c>
      <c r="AG17" s="41">
        <f t="shared" si="8"/>
        <v>3.0243024302430251E-2</v>
      </c>
      <c r="AH17" s="42">
        <f t="shared" si="3"/>
        <v>6</v>
      </c>
      <c r="AI17" s="40">
        <f t="shared" si="4"/>
        <v>2.1108446235169795</v>
      </c>
      <c r="AJ17" s="40">
        <f t="shared" si="5"/>
        <v>7.9039480717928416</v>
      </c>
      <c r="AK17" s="47">
        <f t="shared" si="6"/>
        <v>8.1108446235169787</v>
      </c>
    </row>
    <row r="18" spans="1:37" ht="12.75" customHeight="1" x14ac:dyDescent="0.45">
      <c r="A18" s="37">
        <f t="shared" si="9"/>
        <v>15</v>
      </c>
      <c r="B18" s="38" t="s">
        <v>7</v>
      </c>
      <c r="C18" s="39">
        <v>3</v>
      </c>
      <c r="D18" s="39">
        <v>6</v>
      </c>
      <c r="E18" s="39">
        <v>7</v>
      </c>
      <c r="F18" s="39">
        <v>6</v>
      </c>
      <c r="G18" s="39">
        <v>4</v>
      </c>
      <c r="H18" s="39">
        <v>4</v>
      </c>
      <c r="I18" s="39">
        <v>10</v>
      </c>
      <c r="J18" s="39">
        <v>6</v>
      </c>
      <c r="K18" s="39">
        <v>6</v>
      </c>
      <c r="L18" s="39">
        <v>6</v>
      </c>
      <c r="M18" s="39">
        <v>4</v>
      </c>
      <c r="N18" s="39">
        <v>10</v>
      </c>
      <c r="O18" s="39">
        <v>4</v>
      </c>
      <c r="P18" s="39">
        <v>7</v>
      </c>
      <c r="Q18" s="39">
        <v>7</v>
      </c>
      <c r="R18" s="39">
        <v>4</v>
      </c>
      <c r="S18" s="39">
        <v>5</v>
      </c>
      <c r="T18" s="39">
        <v>11</v>
      </c>
      <c r="U18" s="39">
        <v>5</v>
      </c>
      <c r="V18" s="39">
        <v>5</v>
      </c>
      <c r="W18" s="39">
        <v>3</v>
      </c>
      <c r="X18" s="39">
        <v>5</v>
      </c>
      <c r="Y18" s="39">
        <v>13</v>
      </c>
      <c r="Z18" s="39">
        <v>9</v>
      </c>
      <c r="AA18" s="39">
        <v>2</v>
      </c>
      <c r="AB18" s="39">
        <v>4</v>
      </c>
      <c r="AC18" s="39">
        <v>4</v>
      </c>
      <c r="AD18" s="39">
        <v>1</v>
      </c>
      <c r="AE18" s="39">
        <v>6</v>
      </c>
      <c r="AF18" s="40">
        <f t="shared" si="7"/>
        <v>5.7586206896551726</v>
      </c>
      <c r="AG18" s="41">
        <f t="shared" si="8"/>
        <v>3.0063006300630073E-2</v>
      </c>
      <c r="AH18" s="42">
        <f t="shared" si="3"/>
        <v>5</v>
      </c>
      <c r="AI18" s="40">
        <f t="shared" si="4"/>
        <v>2.7210183547156581</v>
      </c>
      <c r="AJ18" s="40">
        <f t="shared" si="5"/>
        <v>8.4796390443708312</v>
      </c>
      <c r="AK18" s="47">
        <f t="shared" si="6"/>
        <v>7.7210183547156586</v>
      </c>
    </row>
    <row r="19" spans="1:37" ht="12.75" customHeight="1" x14ac:dyDescent="0.45">
      <c r="A19" s="37">
        <f t="shared" si="9"/>
        <v>16</v>
      </c>
      <c r="B19" s="38" t="s">
        <v>16</v>
      </c>
      <c r="C19" s="39">
        <v>8</v>
      </c>
      <c r="D19" s="39">
        <v>0</v>
      </c>
      <c r="E19" s="39">
        <v>1</v>
      </c>
      <c r="F19" s="39">
        <v>5</v>
      </c>
      <c r="G19" s="39">
        <v>2</v>
      </c>
      <c r="H19" s="39">
        <v>4</v>
      </c>
      <c r="I19" s="39">
        <v>6</v>
      </c>
      <c r="J19" s="39">
        <v>5</v>
      </c>
      <c r="K19" s="39">
        <v>6</v>
      </c>
      <c r="L19" s="39">
        <v>8</v>
      </c>
      <c r="M19" s="39">
        <v>8</v>
      </c>
      <c r="N19" s="39">
        <v>2</v>
      </c>
      <c r="O19" s="39">
        <v>1</v>
      </c>
      <c r="P19" s="39">
        <v>7</v>
      </c>
      <c r="Q19" s="39">
        <v>5</v>
      </c>
      <c r="R19" s="39">
        <v>4</v>
      </c>
      <c r="S19" s="39">
        <v>6</v>
      </c>
      <c r="T19" s="39">
        <v>4</v>
      </c>
      <c r="U19" s="39">
        <v>4</v>
      </c>
      <c r="V19" s="39">
        <v>3</v>
      </c>
      <c r="W19" s="39">
        <v>7</v>
      </c>
      <c r="X19" s="39">
        <v>3</v>
      </c>
      <c r="Y19" s="39">
        <v>4</v>
      </c>
      <c r="Z19" s="39">
        <v>5</v>
      </c>
      <c r="AA19" s="39">
        <v>1</v>
      </c>
      <c r="AB19" s="39">
        <v>2</v>
      </c>
      <c r="AC19" s="39">
        <v>3</v>
      </c>
      <c r="AD19" s="39">
        <v>5</v>
      </c>
      <c r="AE19" s="39">
        <v>4</v>
      </c>
      <c r="AF19" s="40">
        <f t="shared" si="7"/>
        <v>4.2413793103448274</v>
      </c>
      <c r="AG19" s="41">
        <f t="shared" si="8"/>
        <v>2.2142214221422145E-2</v>
      </c>
      <c r="AH19" s="42">
        <f t="shared" si="3"/>
        <v>4</v>
      </c>
      <c r="AI19" s="40">
        <f t="shared" si="4"/>
        <v>2.2305536214420125</v>
      </c>
      <c r="AJ19" s="40">
        <f t="shared" si="5"/>
        <v>6.4719329317868404</v>
      </c>
      <c r="AK19" s="47">
        <f t="shared" si="6"/>
        <v>6.230553621442013</v>
      </c>
    </row>
    <row r="20" spans="1:37" ht="12.75" customHeight="1" x14ac:dyDescent="0.45">
      <c r="A20" s="37">
        <f t="shared" si="9"/>
        <v>17</v>
      </c>
      <c r="B20" s="38" t="s">
        <v>9</v>
      </c>
      <c r="C20" s="39">
        <v>7</v>
      </c>
      <c r="D20" s="39">
        <v>1</v>
      </c>
      <c r="E20" s="39">
        <v>2</v>
      </c>
      <c r="F20" s="39">
        <v>2</v>
      </c>
      <c r="G20" s="39">
        <v>2</v>
      </c>
      <c r="H20" s="39">
        <v>6</v>
      </c>
      <c r="I20" s="39">
        <v>4</v>
      </c>
      <c r="J20" s="39">
        <v>2</v>
      </c>
      <c r="K20" s="39">
        <v>1</v>
      </c>
      <c r="L20" s="39">
        <v>2</v>
      </c>
      <c r="M20" s="39">
        <v>2</v>
      </c>
      <c r="N20" s="39">
        <v>2</v>
      </c>
      <c r="O20" s="39">
        <v>5</v>
      </c>
      <c r="P20" s="39">
        <v>5</v>
      </c>
      <c r="Q20" s="39">
        <v>7</v>
      </c>
      <c r="R20" s="39">
        <v>3</v>
      </c>
      <c r="S20" s="39">
        <v>1</v>
      </c>
      <c r="T20" s="39">
        <v>4</v>
      </c>
      <c r="U20" s="39">
        <v>4</v>
      </c>
      <c r="V20" s="39">
        <v>3</v>
      </c>
      <c r="W20" s="39">
        <v>2</v>
      </c>
      <c r="X20" s="39">
        <v>3</v>
      </c>
      <c r="Y20" s="39">
        <v>3</v>
      </c>
      <c r="Z20" s="39">
        <v>2</v>
      </c>
      <c r="AA20" s="39">
        <v>3</v>
      </c>
      <c r="AB20" s="39">
        <v>0</v>
      </c>
      <c r="AC20" s="39">
        <v>3</v>
      </c>
      <c r="AD20" s="39">
        <v>3</v>
      </c>
      <c r="AE20" s="39">
        <v>5</v>
      </c>
      <c r="AF20" s="40">
        <f t="shared" si="7"/>
        <v>3.0689655172413794</v>
      </c>
      <c r="AG20" s="41">
        <f t="shared" si="8"/>
        <v>1.6021602160216027E-2</v>
      </c>
      <c r="AH20" s="42">
        <f t="shared" si="3"/>
        <v>3</v>
      </c>
      <c r="AI20" s="40">
        <f t="shared" si="4"/>
        <v>1.7511431874790218</v>
      </c>
      <c r="AJ20" s="40">
        <f t="shared" si="5"/>
        <v>4.8201087047204014</v>
      </c>
      <c r="AK20" s="47">
        <f t="shared" si="6"/>
        <v>4.7511431874790215</v>
      </c>
    </row>
    <row r="21" spans="1:37" ht="12.75" customHeight="1" x14ac:dyDescent="0.45">
      <c r="A21" s="37">
        <f t="shared" si="9"/>
        <v>18</v>
      </c>
      <c r="B21" s="38" t="s">
        <v>58</v>
      </c>
      <c r="C21" s="39">
        <v>0</v>
      </c>
      <c r="D21" s="39">
        <v>4</v>
      </c>
      <c r="E21" s="39">
        <v>4</v>
      </c>
      <c r="F21" s="39">
        <v>4</v>
      </c>
      <c r="G21" s="39">
        <v>1</v>
      </c>
      <c r="H21" s="39">
        <v>3</v>
      </c>
      <c r="I21" s="39">
        <v>3</v>
      </c>
      <c r="J21" s="39">
        <v>4</v>
      </c>
      <c r="K21" s="39">
        <v>2</v>
      </c>
      <c r="L21" s="39">
        <v>3</v>
      </c>
      <c r="M21" s="39">
        <v>3</v>
      </c>
      <c r="N21" s="39">
        <v>2</v>
      </c>
      <c r="O21" s="39">
        <v>2</v>
      </c>
      <c r="P21" s="39">
        <v>2</v>
      </c>
      <c r="Q21" s="39">
        <v>2</v>
      </c>
      <c r="R21" s="39">
        <v>1</v>
      </c>
      <c r="S21" s="39">
        <v>3</v>
      </c>
      <c r="T21" s="39">
        <v>5</v>
      </c>
      <c r="U21" s="39">
        <v>7</v>
      </c>
      <c r="V21" s="39">
        <v>3</v>
      </c>
      <c r="W21" s="39">
        <v>1</v>
      </c>
      <c r="X21" s="39">
        <v>4</v>
      </c>
      <c r="Y21" s="39">
        <v>6</v>
      </c>
      <c r="Z21" s="39">
        <v>1</v>
      </c>
      <c r="AA21" s="39">
        <v>2</v>
      </c>
      <c r="AB21" s="39">
        <v>2</v>
      </c>
      <c r="AC21" s="39">
        <v>1</v>
      </c>
      <c r="AD21" s="39">
        <v>3</v>
      </c>
      <c r="AE21" s="39">
        <v>0</v>
      </c>
      <c r="AF21" s="40">
        <f t="shared" si="7"/>
        <v>2.6896551724137931</v>
      </c>
      <c r="AG21" s="41">
        <f t="shared" si="8"/>
        <v>1.4041404140414045E-2</v>
      </c>
      <c r="AH21" s="42">
        <f t="shared" si="3"/>
        <v>3</v>
      </c>
      <c r="AI21" s="40">
        <f t="shared" si="4"/>
        <v>1.6497499437330769</v>
      </c>
      <c r="AJ21" s="40">
        <f t="shared" si="5"/>
        <v>4.3394051161468701</v>
      </c>
      <c r="AK21" s="47">
        <f t="shared" si="6"/>
        <v>4.6497499437330774</v>
      </c>
    </row>
    <row r="22" spans="1:37" ht="12.75" customHeight="1" x14ac:dyDescent="0.45">
      <c r="A22" s="37">
        <f t="shared" si="9"/>
        <v>19</v>
      </c>
      <c r="B22" s="38" t="s">
        <v>15</v>
      </c>
      <c r="C22" s="39">
        <v>4</v>
      </c>
      <c r="D22" s="39">
        <v>2</v>
      </c>
      <c r="E22" s="39">
        <v>3</v>
      </c>
      <c r="F22" s="39">
        <v>0</v>
      </c>
      <c r="G22" s="39">
        <v>2</v>
      </c>
      <c r="H22" s="39">
        <v>3</v>
      </c>
      <c r="I22" s="39">
        <v>1</v>
      </c>
      <c r="J22" s="39">
        <v>3</v>
      </c>
      <c r="K22" s="39">
        <v>1</v>
      </c>
      <c r="L22" s="39">
        <v>6</v>
      </c>
      <c r="M22" s="39">
        <v>3</v>
      </c>
      <c r="N22" s="39">
        <v>3</v>
      </c>
      <c r="O22" s="39">
        <v>1</v>
      </c>
      <c r="P22" s="39">
        <v>4</v>
      </c>
      <c r="Q22" s="39">
        <v>0</v>
      </c>
      <c r="R22" s="39">
        <v>3</v>
      </c>
      <c r="S22" s="39">
        <v>1</v>
      </c>
      <c r="T22" s="39">
        <v>2</v>
      </c>
      <c r="U22" s="39">
        <v>1</v>
      </c>
      <c r="V22" s="39">
        <v>2</v>
      </c>
      <c r="W22" s="39">
        <v>3</v>
      </c>
      <c r="X22" s="39">
        <v>3</v>
      </c>
      <c r="Y22" s="39">
        <v>2</v>
      </c>
      <c r="Z22" s="39">
        <v>1</v>
      </c>
      <c r="AA22" s="39">
        <v>3</v>
      </c>
      <c r="AB22" s="39">
        <v>1</v>
      </c>
      <c r="AC22" s="39">
        <v>0</v>
      </c>
      <c r="AD22" s="39">
        <v>1</v>
      </c>
      <c r="AE22" s="39">
        <v>1</v>
      </c>
      <c r="AF22" s="40">
        <f t="shared" si="7"/>
        <v>2.0689655172413794</v>
      </c>
      <c r="AG22" s="41">
        <f t="shared" si="8"/>
        <v>1.0801080108010805E-2</v>
      </c>
      <c r="AH22" s="42">
        <f t="shared" si="3"/>
        <v>2</v>
      </c>
      <c r="AI22" s="40">
        <f t="shared" si="4"/>
        <v>1.3869554139182141</v>
      </c>
      <c r="AJ22" s="40">
        <f t="shared" si="5"/>
        <v>3.4559209311595938</v>
      </c>
      <c r="AK22" s="47">
        <f t="shared" si="6"/>
        <v>3.3869554139182139</v>
      </c>
    </row>
    <row r="23" spans="1:37" ht="12.75" customHeight="1" x14ac:dyDescent="0.45">
      <c r="A23" s="37">
        <f t="shared" si="9"/>
        <v>20</v>
      </c>
      <c r="B23" s="38" t="s">
        <v>10</v>
      </c>
      <c r="C23" s="39">
        <v>5</v>
      </c>
      <c r="D23" s="39">
        <v>4</v>
      </c>
      <c r="E23" s="39">
        <v>1</v>
      </c>
      <c r="F23" s="39">
        <v>0</v>
      </c>
      <c r="G23" s="39">
        <v>1</v>
      </c>
      <c r="H23" s="39">
        <v>6</v>
      </c>
      <c r="I23" s="39">
        <v>2</v>
      </c>
      <c r="J23" s="39">
        <v>0</v>
      </c>
      <c r="K23" s="39">
        <v>7</v>
      </c>
      <c r="L23" s="39">
        <v>4</v>
      </c>
      <c r="M23" s="39">
        <v>1</v>
      </c>
      <c r="N23" s="39">
        <v>1</v>
      </c>
      <c r="O23" s="39">
        <v>2</v>
      </c>
      <c r="P23" s="39">
        <v>1</v>
      </c>
      <c r="Q23" s="39">
        <v>3</v>
      </c>
      <c r="R23" s="39">
        <v>0</v>
      </c>
      <c r="S23" s="39">
        <v>1</v>
      </c>
      <c r="T23" s="39">
        <v>2</v>
      </c>
      <c r="U23" s="39">
        <v>0</v>
      </c>
      <c r="V23" s="39">
        <v>1</v>
      </c>
      <c r="W23" s="39">
        <v>0</v>
      </c>
      <c r="X23" s="39">
        <v>2</v>
      </c>
      <c r="Y23" s="39">
        <v>2</v>
      </c>
      <c r="Z23" s="39">
        <v>1</v>
      </c>
      <c r="AA23" s="39">
        <v>0</v>
      </c>
      <c r="AB23" s="39">
        <v>3</v>
      </c>
      <c r="AC23" s="39">
        <v>2</v>
      </c>
      <c r="AD23" s="39">
        <v>2</v>
      </c>
      <c r="AE23" s="39">
        <v>3</v>
      </c>
      <c r="AF23" s="40">
        <f t="shared" si="7"/>
        <v>1.9655172413793103</v>
      </c>
      <c r="AG23" s="41">
        <f t="shared" si="8"/>
        <v>1.0261026102610264E-2</v>
      </c>
      <c r="AH23" s="42">
        <f t="shared" si="3"/>
        <v>2</v>
      </c>
      <c r="AI23" s="40">
        <f t="shared" si="4"/>
        <v>1.8221407860906291</v>
      </c>
      <c r="AJ23" s="40">
        <f t="shared" si="5"/>
        <v>3.7876580274699396</v>
      </c>
      <c r="AK23" s="47">
        <f t="shared" si="6"/>
        <v>3.8221407860906291</v>
      </c>
    </row>
    <row r="24" spans="1:37" ht="12.75" customHeight="1" x14ac:dyDescent="0.45">
      <c r="A24" s="37">
        <f t="shared" si="9"/>
        <v>21</v>
      </c>
      <c r="B24" s="38" t="s">
        <v>24</v>
      </c>
      <c r="C24" s="39">
        <v>1</v>
      </c>
      <c r="D24" s="39">
        <v>1</v>
      </c>
      <c r="E24" s="39">
        <v>3</v>
      </c>
      <c r="F24" s="39">
        <v>0</v>
      </c>
      <c r="G24" s="39">
        <v>5</v>
      </c>
      <c r="H24" s="39">
        <v>1</v>
      </c>
      <c r="I24" s="39">
        <v>0</v>
      </c>
      <c r="J24" s="39">
        <v>0</v>
      </c>
      <c r="K24" s="39">
        <v>3</v>
      </c>
      <c r="L24" s="39">
        <v>3</v>
      </c>
      <c r="M24" s="39">
        <v>1</v>
      </c>
      <c r="N24" s="39">
        <v>1</v>
      </c>
      <c r="O24" s="39">
        <v>2</v>
      </c>
      <c r="P24" s="39">
        <v>2</v>
      </c>
      <c r="Q24" s="39">
        <v>4</v>
      </c>
      <c r="R24" s="39">
        <v>1</v>
      </c>
      <c r="S24" s="39">
        <v>3</v>
      </c>
      <c r="T24" s="39">
        <v>0</v>
      </c>
      <c r="U24" s="39">
        <v>1</v>
      </c>
      <c r="V24" s="39">
        <v>4</v>
      </c>
      <c r="W24" s="39">
        <v>0</v>
      </c>
      <c r="X24" s="39">
        <v>6</v>
      </c>
      <c r="Y24" s="39">
        <v>0</v>
      </c>
      <c r="Z24" s="39">
        <v>0</v>
      </c>
      <c r="AA24" s="39">
        <v>1</v>
      </c>
      <c r="AB24" s="39">
        <v>0</v>
      </c>
      <c r="AC24" s="39">
        <v>3</v>
      </c>
      <c r="AD24" s="39">
        <v>0</v>
      </c>
      <c r="AE24" s="39">
        <v>3</v>
      </c>
      <c r="AF24" s="40">
        <f t="shared" si="7"/>
        <v>1.6896551724137931</v>
      </c>
      <c r="AG24" s="41">
        <f t="shared" si="8"/>
        <v>8.8208820882088226E-3</v>
      </c>
      <c r="AH24" s="42">
        <f t="shared" si="3"/>
        <v>1</v>
      </c>
      <c r="AI24" s="40">
        <f t="shared" si="4"/>
        <v>1.6924928418473248</v>
      </c>
      <c r="AJ24" s="40">
        <f t="shared" si="5"/>
        <v>3.382148014261118</v>
      </c>
      <c r="AK24" s="47">
        <f t="shared" si="6"/>
        <v>2.6924928418473248</v>
      </c>
    </row>
    <row r="25" spans="1:37" ht="12.75" customHeight="1" x14ac:dyDescent="0.45">
      <c r="A25" s="37">
        <f t="shared" si="9"/>
        <v>22</v>
      </c>
      <c r="B25" s="38" t="s">
        <v>19</v>
      </c>
      <c r="C25" s="39">
        <v>2</v>
      </c>
      <c r="D25" s="39">
        <v>0</v>
      </c>
      <c r="E25" s="39">
        <v>2</v>
      </c>
      <c r="F25" s="39">
        <v>1</v>
      </c>
      <c r="G25" s="39">
        <v>0</v>
      </c>
      <c r="H25" s="39">
        <v>1</v>
      </c>
      <c r="I25" s="39">
        <v>2</v>
      </c>
      <c r="J25" s="39">
        <v>0</v>
      </c>
      <c r="K25" s="39">
        <v>1</v>
      </c>
      <c r="L25" s="39">
        <v>1</v>
      </c>
      <c r="M25" s="39">
        <v>0</v>
      </c>
      <c r="N25" s="39">
        <v>2</v>
      </c>
      <c r="O25" s="39">
        <v>1</v>
      </c>
      <c r="P25" s="39">
        <v>0</v>
      </c>
      <c r="Q25" s="39">
        <v>2</v>
      </c>
      <c r="R25" s="39">
        <v>1</v>
      </c>
      <c r="S25" s="39">
        <v>0</v>
      </c>
      <c r="T25" s="39">
        <v>2</v>
      </c>
      <c r="U25" s="39">
        <v>2</v>
      </c>
      <c r="V25" s="39">
        <v>1</v>
      </c>
      <c r="W25" s="39">
        <v>0</v>
      </c>
      <c r="X25" s="39">
        <v>0</v>
      </c>
      <c r="Y25" s="39">
        <v>3</v>
      </c>
      <c r="Z25" s="39">
        <v>3</v>
      </c>
      <c r="AA25" s="39">
        <v>1</v>
      </c>
      <c r="AB25" s="39">
        <v>5</v>
      </c>
      <c r="AC25" s="39">
        <v>1</v>
      </c>
      <c r="AD25" s="39">
        <v>1</v>
      </c>
      <c r="AE25" s="39">
        <v>2</v>
      </c>
      <c r="AF25" s="40">
        <f t="shared" si="7"/>
        <v>1.2758620689655173</v>
      </c>
      <c r="AG25" s="41">
        <f t="shared" si="8"/>
        <v>6.6606660666066629E-3</v>
      </c>
      <c r="AH25" s="42">
        <f t="shared" si="3"/>
        <v>1</v>
      </c>
      <c r="AI25" s="40">
        <f t="shared" si="4"/>
        <v>1.1617890060511336</v>
      </c>
      <c r="AJ25" s="40">
        <f t="shared" si="5"/>
        <v>2.4376510750166509</v>
      </c>
      <c r="AK25" s="47">
        <f t="shared" si="6"/>
        <v>2.1617890060511336</v>
      </c>
    </row>
    <row r="26" spans="1:37" ht="12.75" customHeight="1" x14ac:dyDescent="0.45">
      <c r="A26" s="37">
        <f t="shared" si="9"/>
        <v>23</v>
      </c>
      <c r="B26" s="38" t="s">
        <v>26</v>
      </c>
      <c r="C26" s="39">
        <v>1</v>
      </c>
      <c r="D26" s="39">
        <v>2</v>
      </c>
      <c r="E26" s="39">
        <v>1</v>
      </c>
      <c r="F26" s="39">
        <v>2</v>
      </c>
      <c r="G26" s="39">
        <v>3</v>
      </c>
      <c r="H26" s="39">
        <v>0</v>
      </c>
      <c r="I26" s="39">
        <v>0</v>
      </c>
      <c r="J26" s="39">
        <v>0</v>
      </c>
      <c r="K26" s="39">
        <v>0</v>
      </c>
      <c r="L26" s="39">
        <v>4</v>
      </c>
      <c r="M26" s="39">
        <v>0</v>
      </c>
      <c r="N26" s="39">
        <v>1</v>
      </c>
      <c r="O26" s="39">
        <v>2</v>
      </c>
      <c r="P26" s="39">
        <v>0</v>
      </c>
      <c r="Q26" s="39">
        <v>0</v>
      </c>
      <c r="R26" s="39">
        <v>0</v>
      </c>
      <c r="S26" s="39">
        <v>2</v>
      </c>
      <c r="T26" s="39">
        <v>3</v>
      </c>
      <c r="U26" s="39">
        <v>2</v>
      </c>
      <c r="V26" s="39">
        <v>0</v>
      </c>
      <c r="W26" s="39">
        <v>1</v>
      </c>
      <c r="X26" s="39">
        <v>2</v>
      </c>
      <c r="Y26" s="39">
        <v>1</v>
      </c>
      <c r="Z26" s="39">
        <v>2</v>
      </c>
      <c r="AA26" s="39">
        <v>1</v>
      </c>
      <c r="AB26" s="39">
        <v>0</v>
      </c>
      <c r="AC26" s="39">
        <v>4</v>
      </c>
      <c r="AD26" s="39">
        <v>0</v>
      </c>
      <c r="AE26" s="39">
        <v>0</v>
      </c>
      <c r="AF26" s="40">
        <f t="shared" si="7"/>
        <v>1.1724137931034482</v>
      </c>
      <c r="AG26" s="41">
        <f t="shared" si="8"/>
        <v>6.1206120612061219E-3</v>
      </c>
      <c r="AH26" s="42">
        <f t="shared" si="3"/>
        <v>1</v>
      </c>
      <c r="AI26" s="40">
        <f t="shared" si="4"/>
        <v>1.2555296411486889</v>
      </c>
      <c r="AJ26" s="40">
        <f t="shared" si="5"/>
        <v>2.4279434342521373</v>
      </c>
      <c r="AK26" s="47">
        <f t="shared" si="6"/>
        <v>2.2555296411486889</v>
      </c>
    </row>
    <row r="27" spans="1:37" ht="12.75" customHeight="1" x14ac:dyDescent="0.45">
      <c r="A27" s="37">
        <f t="shared" si="9"/>
        <v>24</v>
      </c>
      <c r="B27" s="38" t="s">
        <v>11</v>
      </c>
      <c r="C27" s="39">
        <v>1</v>
      </c>
      <c r="D27" s="39">
        <v>2</v>
      </c>
      <c r="E27" s="39">
        <v>0</v>
      </c>
      <c r="F27" s="39">
        <v>1</v>
      </c>
      <c r="G27" s="39">
        <v>3</v>
      </c>
      <c r="H27" s="39">
        <v>3</v>
      </c>
      <c r="I27" s="39">
        <v>2</v>
      </c>
      <c r="J27" s="39">
        <v>0</v>
      </c>
      <c r="K27" s="39">
        <v>1</v>
      </c>
      <c r="L27" s="39">
        <v>3</v>
      </c>
      <c r="M27" s="39">
        <v>1</v>
      </c>
      <c r="N27" s="39">
        <v>1</v>
      </c>
      <c r="O27" s="39">
        <v>1</v>
      </c>
      <c r="P27" s="39">
        <v>0</v>
      </c>
      <c r="Q27" s="39">
        <v>2</v>
      </c>
      <c r="R27" s="39">
        <v>0</v>
      </c>
      <c r="S27" s="39">
        <v>2</v>
      </c>
      <c r="T27" s="39">
        <v>2</v>
      </c>
      <c r="U27" s="39">
        <v>2</v>
      </c>
      <c r="V27" s="39">
        <v>0</v>
      </c>
      <c r="W27" s="39">
        <v>1</v>
      </c>
      <c r="X27" s="39">
        <v>1</v>
      </c>
      <c r="Y27" s="39">
        <v>0</v>
      </c>
      <c r="Z27" s="39">
        <v>2</v>
      </c>
      <c r="AA27" s="39">
        <v>0</v>
      </c>
      <c r="AB27" s="39">
        <v>1</v>
      </c>
      <c r="AC27" s="39">
        <v>0</v>
      </c>
      <c r="AD27" s="39">
        <v>0</v>
      </c>
      <c r="AE27" s="39">
        <v>2</v>
      </c>
      <c r="AF27" s="40">
        <f t="shared" si="7"/>
        <v>1.1724137931034482</v>
      </c>
      <c r="AG27" s="41">
        <f t="shared" si="8"/>
        <v>6.1206120612061219E-3</v>
      </c>
      <c r="AH27" s="42">
        <f t="shared" si="3"/>
        <v>1</v>
      </c>
      <c r="AI27" s="40">
        <f t="shared" si="4"/>
        <v>1.0024600283175307</v>
      </c>
      <c r="AJ27" s="40">
        <f t="shared" si="5"/>
        <v>2.1748738214209791</v>
      </c>
      <c r="AK27" s="47">
        <f t="shared" si="6"/>
        <v>2.0024600283175307</v>
      </c>
    </row>
    <row r="28" spans="1:37" ht="12.75" customHeight="1" x14ac:dyDescent="0.45">
      <c r="A28" s="37">
        <f t="shared" si="9"/>
        <v>25</v>
      </c>
      <c r="B28" s="38" t="s">
        <v>25</v>
      </c>
      <c r="C28" s="39">
        <v>1</v>
      </c>
      <c r="D28" s="39">
        <v>2</v>
      </c>
      <c r="E28" s="39">
        <v>3</v>
      </c>
      <c r="F28" s="39">
        <v>2</v>
      </c>
      <c r="G28" s="39">
        <v>1</v>
      </c>
      <c r="H28" s="39">
        <v>0</v>
      </c>
      <c r="I28" s="39">
        <v>2</v>
      </c>
      <c r="J28" s="39">
        <v>1</v>
      </c>
      <c r="K28" s="39">
        <v>0</v>
      </c>
      <c r="L28" s="39">
        <v>1</v>
      </c>
      <c r="M28" s="39">
        <v>2</v>
      </c>
      <c r="N28" s="39">
        <v>0</v>
      </c>
      <c r="O28" s="39">
        <v>1</v>
      </c>
      <c r="P28" s="39">
        <v>2</v>
      </c>
      <c r="Q28" s="39">
        <v>0</v>
      </c>
      <c r="R28" s="39">
        <v>1</v>
      </c>
      <c r="S28" s="39">
        <v>1</v>
      </c>
      <c r="T28" s="39">
        <v>1</v>
      </c>
      <c r="U28" s="39">
        <v>4</v>
      </c>
      <c r="V28" s="39">
        <v>2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2</v>
      </c>
      <c r="AC28" s="39">
        <v>0</v>
      </c>
      <c r="AD28" s="39">
        <v>0</v>
      </c>
      <c r="AE28" s="39">
        <v>2</v>
      </c>
      <c r="AF28" s="40">
        <f t="shared" si="7"/>
        <v>1.0689655172413792</v>
      </c>
      <c r="AG28" s="41">
        <f t="shared" si="8"/>
        <v>5.5805580558055817E-3</v>
      </c>
      <c r="AH28" s="42">
        <f t="shared" si="3"/>
        <v>1</v>
      </c>
      <c r="AI28" s="40">
        <f t="shared" si="4"/>
        <v>1.0667385033281391</v>
      </c>
      <c r="AJ28" s="40">
        <f t="shared" si="5"/>
        <v>2.1357040205695181</v>
      </c>
      <c r="AK28" s="47">
        <f t="shared" si="6"/>
        <v>2.0667385033281391</v>
      </c>
    </row>
    <row r="29" spans="1:37" ht="12.75" customHeight="1" x14ac:dyDescent="0.45">
      <c r="A29" s="37">
        <f t="shared" si="9"/>
        <v>26</v>
      </c>
      <c r="B29" s="38" t="s">
        <v>50</v>
      </c>
      <c r="C29" s="39">
        <v>2</v>
      </c>
      <c r="D29" s="39">
        <v>0</v>
      </c>
      <c r="E29" s="39">
        <v>0</v>
      </c>
      <c r="F29" s="39">
        <v>2</v>
      </c>
      <c r="G29" s="39">
        <v>0</v>
      </c>
      <c r="H29" s="39">
        <v>1</v>
      </c>
      <c r="I29" s="39">
        <v>0</v>
      </c>
      <c r="J29" s="39">
        <v>0</v>
      </c>
      <c r="K29" s="39">
        <v>0</v>
      </c>
      <c r="L29" s="39">
        <v>1</v>
      </c>
      <c r="M29" s="39">
        <v>1</v>
      </c>
      <c r="N29" s="39">
        <v>1</v>
      </c>
      <c r="O29" s="39">
        <v>2</v>
      </c>
      <c r="P29" s="39">
        <v>1</v>
      </c>
      <c r="Q29" s="39">
        <v>1</v>
      </c>
      <c r="R29" s="39">
        <v>1</v>
      </c>
      <c r="S29" s="39">
        <v>2</v>
      </c>
      <c r="T29" s="39">
        <v>0</v>
      </c>
      <c r="U29" s="39">
        <v>0</v>
      </c>
      <c r="V29" s="39">
        <v>0</v>
      </c>
      <c r="W29" s="39">
        <v>3</v>
      </c>
      <c r="X29" s="39">
        <v>0</v>
      </c>
      <c r="Y29" s="39">
        <v>3</v>
      </c>
      <c r="Z29" s="39">
        <v>2</v>
      </c>
      <c r="AA29" s="39">
        <v>1</v>
      </c>
      <c r="AB29" s="39">
        <v>1</v>
      </c>
      <c r="AC29" s="39">
        <v>2</v>
      </c>
      <c r="AD29" s="39">
        <v>2</v>
      </c>
      <c r="AE29" s="39">
        <v>0</v>
      </c>
      <c r="AF29" s="40">
        <f t="shared" si="7"/>
        <v>1</v>
      </c>
      <c r="AG29" s="41">
        <f t="shared" si="8"/>
        <v>5.2205220522052219E-3</v>
      </c>
      <c r="AH29" s="42">
        <f t="shared" si="3"/>
        <v>1</v>
      </c>
      <c r="AI29" s="40">
        <f t="shared" si="4"/>
        <v>0.96362411165943151</v>
      </c>
      <c r="AJ29" s="40">
        <f t="shared" si="5"/>
        <v>1.9636241116594315</v>
      </c>
      <c r="AK29" s="47">
        <f t="shared" si="6"/>
        <v>1.9636241116594315</v>
      </c>
    </row>
    <row r="30" spans="1:37" ht="12.75" customHeight="1" x14ac:dyDescent="0.45">
      <c r="A30" s="37">
        <f t="shared" si="9"/>
        <v>27</v>
      </c>
      <c r="B30" s="38" t="s">
        <v>18</v>
      </c>
      <c r="C30" s="39">
        <v>1</v>
      </c>
      <c r="D30" s="39">
        <v>0</v>
      </c>
      <c r="E30" s="39">
        <v>2</v>
      </c>
      <c r="F30" s="39">
        <v>0</v>
      </c>
      <c r="G30" s="39">
        <v>0</v>
      </c>
      <c r="H30" s="39">
        <v>1</v>
      </c>
      <c r="I30" s="39">
        <v>1</v>
      </c>
      <c r="J30" s="39">
        <v>2</v>
      </c>
      <c r="K30" s="39">
        <v>1</v>
      </c>
      <c r="L30" s="39">
        <v>1</v>
      </c>
      <c r="M30" s="39">
        <v>0</v>
      </c>
      <c r="N30" s="39">
        <v>1</v>
      </c>
      <c r="O30" s="39">
        <v>0</v>
      </c>
      <c r="P30" s="39">
        <v>0</v>
      </c>
      <c r="Q30" s="39">
        <v>0</v>
      </c>
      <c r="R30" s="39">
        <v>1</v>
      </c>
      <c r="S30" s="39">
        <v>1</v>
      </c>
      <c r="T30" s="39">
        <v>2</v>
      </c>
      <c r="U30" s="39">
        <v>3</v>
      </c>
      <c r="V30" s="39">
        <v>1</v>
      </c>
      <c r="W30" s="39">
        <v>1</v>
      </c>
      <c r="X30" s="39">
        <v>0</v>
      </c>
      <c r="Y30" s="39">
        <v>2</v>
      </c>
      <c r="Z30" s="39">
        <v>0</v>
      </c>
      <c r="AA30" s="39">
        <v>2</v>
      </c>
      <c r="AB30" s="39">
        <v>0</v>
      </c>
      <c r="AC30" s="39">
        <v>2</v>
      </c>
      <c r="AD30" s="39">
        <v>1</v>
      </c>
      <c r="AE30" s="39">
        <v>0</v>
      </c>
      <c r="AF30" s="40">
        <f t="shared" si="7"/>
        <v>0.89655172413793105</v>
      </c>
      <c r="AG30" s="41">
        <f t="shared" si="8"/>
        <v>4.6804680468046818E-3</v>
      </c>
      <c r="AH30" s="42">
        <f t="shared" si="3"/>
        <v>1</v>
      </c>
      <c r="AI30" s="40">
        <f t="shared" si="4"/>
        <v>0.85960238259187915</v>
      </c>
      <c r="AJ30" s="40">
        <f t="shared" si="5"/>
        <v>1.7561541067298103</v>
      </c>
      <c r="AK30" s="47">
        <f t="shared" si="6"/>
        <v>1.8596023825918793</v>
      </c>
    </row>
    <row r="31" spans="1:37" ht="12.75" customHeight="1" x14ac:dyDescent="0.45">
      <c r="A31" s="37">
        <f t="shared" si="9"/>
        <v>28</v>
      </c>
      <c r="B31" s="38" t="s">
        <v>22</v>
      </c>
      <c r="C31" s="39">
        <v>1</v>
      </c>
      <c r="D31" s="39">
        <v>0</v>
      </c>
      <c r="E31" s="39">
        <v>0</v>
      </c>
      <c r="F31" s="39">
        <v>1</v>
      </c>
      <c r="G31" s="39">
        <v>0</v>
      </c>
      <c r="H31" s="39">
        <v>1</v>
      </c>
      <c r="I31" s="39">
        <v>2</v>
      </c>
      <c r="J31" s="39">
        <v>2</v>
      </c>
      <c r="K31" s="39">
        <v>0</v>
      </c>
      <c r="L31" s="39">
        <v>1</v>
      </c>
      <c r="M31" s="39">
        <v>2</v>
      </c>
      <c r="N31" s="39">
        <v>0</v>
      </c>
      <c r="O31" s="39">
        <v>3</v>
      </c>
      <c r="P31" s="39">
        <v>1</v>
      </c>
      <c r="Q31" s="39">
        <v>0</v>
      </c>
      <c r="R31" s="39">
        <v>1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2</v>
      </c>
      <c r="Y31" s="39">
        <v>2</v>
      </c>
      <c r="Z31" s="39">
        <v>2</v>
      </c>
      <c r="AA31" s="39">
        <v>1</v>
      </c>
      <c r="AB31" s="39">
        <v>1</v>
      </c>
      <c r="AC31" s="39">
        <v>1</v>
      </c>
      <c r="AD31" s="39">
        <v>0</v>
      </c>
      <c r="AE31" s="39">
        <v>0</v>
      </c>
      <c r="AF31" s="40">
        <f t="shared" si="7"/>
        <v>0.82758620689655171</v>
      </c>
      <c r="AG31" s="41">
        <f t="shared" si="8"/>
        <v>4.3204320432043211E-3</v>
      </c>
      <c r="AH31" s="42">
        <f t="shared" si="3"/>
        <v>1</v>
      </c>
      <c r="AI31" s="40">
        <f t="shared" si="4"/>
        <v>0.88917961857471173</v>
      </c>
      <c r="AJ31" s="40">
        <f t="shared" si="5"/>
        <v>1.7167658254712634</v>
      </c>
      <c r="AK31" s="47">
        <f t="shared" si="6"/>
        <v>1.8891796185747118</v>
      </c>
    </row>
    <row r="32" spans="1:37" ht="12.75" customHeight="1" x14ac:dyDescent="0.45">
      <c r="A32" s="37">
        <f t="shared" si="9"/>
        <v>29</v>
      </c>
      <c r="B32" s="38" t="s">
        <v>17</v>
      </c>
      <c r="C32" s="39">
        <v>1</v>
      </c>
      <c r="D32" s="39">
        <v>0</v>
      </c>
      <c r="E32" s="39">
        <v>1</v>
      </c>
      <c r="F32" s="39">
        <v>0</v>
      </c>
      <c r="G32" s="39">
        <v>2</v>
      </c>
      <c r="H32" s="39">
        <v>0</v>
      </c>
      <c r="I32" s="39">
        <v>2</v>
      </c>
      <c r="J32" s="39">
        <v>0</v>
      </c>
      <c r="K32" s="39">
        <v>1</v>
      </c>
      <c r="L32" s="39">
        <v>1</v>
      </c>
      <c r="M32" s="39">
        <v>0</v>
      </c>
      <c r="N32" s="39">
        <v>2</v>
      </c>
      <c r="O32" s="39">
        <v>0</v>
      </c>
      <c r="P32" s="39">
        <v>1</v>
      </c>
      <c r="Q32" s="39">
        <v>1</v>
      </c>
      <c r="R32" s="39">
        <v>0</v>
      </c>
      <c r="S32" s="39">
        <v>1</v>
      </c>
      <c r="T32" s="39">
        <v>0</v>
      </c>
      <c r="U32" s="39">
        <v>2</v>
      </c>
      <c r="V32" s="39">
        <v>0</v>
      </c>
      <c r="W32" s="39">
        <v>1</v>
      </c>
      <c r="X32" s="39">
        <v>3</v>
      </c>
      <c r="Y32" s="39">
        <v>0</v>
      </c>
      <c r="Z32" s="39">
        <v>0</v>
      </c>
      <c r="AA32" s="39">
        <v>0</v>
      </c>
      <c r="AB32" s="39">
        <v>0</v>
      </c>
      <c r="AC32" s="39">
        <v>1</v>
      </c>
      <c r="AD32" s="39">
        <v>0</v>
      </c>
      <c r="AE32" s="39">
        <v>1</v>
      </c>
      <c r="AF32" s="40">
        <f t="shared" si="7"/>
        <v>0.72413793103448276</v>
      </c>
      <c r="AG32" s="41">
        <f t="shared" si="8"/>
        <v>3.7803780378037814E-3</v>
      </c>
      <c r="AH32" s="42">
        <f t="shared" si="3"/>
        <v>1</v>
      </c>
      <c r="AI32" s="40">
        <f t="shared" si="4"/>
        <v>0.84077140277493856</v>
      </c>
      <c r="AJ32" s="40">
        <f t="shared" si="5"/>
        <v>1.5649093338094213</v>
      </c>
      <c r="AK32" s="47">
        <f t="shared" si="6"/>
        <v>1.8407714027749384</v>
      </c>
    </row>
    <row r="33" spans="1:37" ht="12.75" customHeight="1" x14ac:dyDescent="0.45">
      <c r="A33" s="37">
        <f t="shared" si="9"/>
        <v>30</v>
      </c>
      <c r="B33" s="38" t="s">
        <v>28</v>
      </c>
      <c r="C33" s="39">
        <v>0</v>
      </c>
      <c r="D33" s="39">
        <v>1</v>
      </c>
      <c r="E33" s="39">
        <v>0</v>
      </c>
      <c r="F33" s="39">
        <v>0</v>
      </c>
      <c r="G33" s="39">
        <v>0</v>
      </c>
      <c r="H33" s="39">
        <v>0</v>
      </c>
      <c r="I33" s="39">
        <v>1</v>
      </c>
      <c r="J33" s="39">
        <v>0</v>
      </c>
      <c r="K33" s="39">
        <v>2</v>
      </c>
      <c r="L33" s="39">
        <v>1</v>
      </c>
      <c r="M33" s="39">
        <v>1</v>
      </c>
      <c r="N33" s="39">
        <v>0</v>
      </c>
      <c r="O33" s="39">
        <v>0</v>
      </c>
      <c r="P33" s="39">
        <v>1</v>
      </c>
      <c r="Q33" s="39">
        <v>0</v>
      </c>
      <c r="R33" s="39">
        <v>1</v>
      </c>
      <c r="S33" s="39">
        <v>0</v>
      </c>
      <c r="T33" s="39">
        <v>0</v>
      </c>
      <c r="U33" s="39">
        <v>2</v>
      </c>
      <c r="V33" s="39">
        <v>0</v>
      </c>
      <c r="W33" s="39">
        <v>0</v>
      </c>
      <c r="X33" s="39">
        <v>0</v>
      </c>
      <c r="Y33" s="39">
        <v>2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1</v>
      </c>
      <c r="AF33" s="40">
        <f t="shared" si="7"/>
        <v>0.44827586206896552</v>
      </c>
      <c r="AG33" s="41">
        <f t="shared" si="8"/>
        <v>2.3402340234023409E-3</v>
      </c>
      <c r="AH33" s="42">
        <f t="shared" si="3"/>
        <v>0</v>
      </c>
      <c r="AI33" s="40">
        <f t="shared" si="4"/>
        <v>0.6858887298634484</v>
      </c>
      <c r="AJ33" s="40">
        <f t="shared" si="5"/>
        <v>1.1341645919324139</v>
      </c>
      <c r="AK33" s="47">
        <f t="shared" si="6"/>
        <v>0.6858887298634484</v>
      </c>
    </row>
    <row r="34" spans="1:37" ht="12.75" customHeight="1" x14ac:dyDescent="0.45">
      <c r="A34" s="37">
        <v>31</v>
      </c>
      <c r="B34" s="38" t="s">
        <v>23</v>
      </c>
      <c r="C34" s="39">
        <v>1</v>
      </c>
      <c r="D34" s="39">
        <v>0</v>
      </c>
      <c r="E34" s="39">
        <v>0</v>
      </c>
      <c r="F34" s="39">
        <v>0</v>
      </c>
      <c r="G34" s="39">
        <v>0</v>
      </c>
      <c r="H34" s="39">
        <v>1</v>
      </c>
      <c r="I34" s="39">
        <v>2</v>
      </c>
      <c r="J34" s="39">
        <v>0</v>
      </c>
      <c r="K34" s="39">
        <v>0</v>
      </c>
      <c r="L34" s="39">
        <v>0</v>
      </c>
      <c r="M34" s="39">
        <v>0</v>
      </c>
      <c r="N34" s="39">
        <v>1</v>
      </c>
      <c r="O34" s="39">
        <v>0</v>
      </c>
      <c r="P34" s="39">
        <v>0</v>
      </c>
      <c r="Q34" s="39">
        <v>1</v>
      </c>
      <c r="R34" s="39">
        <v>0</v>
      </c>
      <c r="S34" s="39">
        <v>1</v>
      </c>
      <c r="T34" s="39">
        <v>1</v>
      </c>
      <c r="U34" s="39">
        <v>0</v>
      </c>
      <c r="V34" s="39">
        <v>2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0.34482758620689657</v>
      </c>
      <c r="AG34" s="41">
        <f t="shared" si="8"/>
        <v>1.8001800180018008E-3</v>
      </c>
      <c r="AH34" s="42">
        <f t="shared" si="3"/>
        <v>0</v>
      </c>
      <c r="AI34" s="40">
        <f t="shared" si="4"/>
        <v>0.61387888922848144</v>
      </c>
      <c r="AJ34" s="40">
        <f t="shared" si="5"/>
        <v>0.95870647543537801</v>
      </c>
      <c r="AK34" s="47">
        <f t="shared" si="6"/>
        <v>0.61387888922848144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1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6.8965517241379309E-2</v>
      </c>
      <c r="AG35" s="41">
        <f t="shared" si="8"/>
        <v>3.6003600360036013E-4</v>
      </c>
      <c r="AH35" s="42">
        <f t="shared" si="3"/>
        <v>0</v>
      </c>
      <c r="AI35" s="40">
        <f t="shared" si="4"/>
        <v>0.25788071477756375</v>
      </c>
      <c r="AJ35" s="40">
        <f t="shared" si="5"/>
        <v>0.32684623201894303</v>
      </c>
      <c r="AK35" s="47">
        <f t="shared" si="6"/>
        <v>0.25788071477756375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7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224</v>
      </c>
      <c r="D37" s="55">
        <f t="shared" si="10"/>
        <v>221</v>
      </c>
      <c r="E37" s="55">
        <f t="shared" si="10"/>
        <v>202</v>
      </c>
      <c r="F37" s="55">
        <f t="shared" si="10"/>
        <v>209</v>
      </c>
      <c r="G37" s="55">
        <f t="shared" si="10"/>
        <v>176</v>
      </c>
      <c r="H37" s="55">
        <f t="shared" si="10"/>
        <v>168</v>
      </c>
      <c r="I37" s="55">
        <f t="shared" si="10"/>
        <v>254</v>
      </c>
      <c r="J37" s="55">
        <f t="shared" si="10"/>
        <v>186</v>
      </c>
      <c r="K37" s="55">
        <f t="shared" si="10"/>
        <v>184</v>
      </c>
      <c r="L37" s="55">
        <f t="shared" si="10"/>
        <v>229</v>
      </c>
      <c r="M37" s="55">
        <f t="shared" si="10"/>
        <v>200</v>
      </c>
      <c r="N37" s="55">
        <f t="shared" si="10"/>
        <v>190</v>
      </c>
      <c r="O37" s="55">
        <f t="shared" si="10"/>
        <v>184</v>
      </c>
      <c r="P37" s="55">
        <f t="shared" si="10"/>
        <v>203</v>
      </c>
      <c r="Q37" s="55">
        <f t="shared" si="10"/>
        <v>192</v>
      </c>
      <c r="R37" s="55">
        <f t="shared" si="10"/>
        <v>191</v>
      </c>
      <c r="S37" s="55">
        <f t="shared" si="10"/>
        <v>209</v>
      </c>
      <c r="T37" s="55">
        <f t="shared" si="10"/>
        <v>199</v>
      </c>
      <c r="U37" s="55">
        <f t="shared" si="10"/>
        <v>213</v>
      </c>
      <c r="V37" s="55">
        <f t="shared" si="10"/>
        <v>161</v>
      </c>
      <c r="W37" s="55">
        <f t="shared" si="10"/>
        <v>176</v>
      </c>
      <c r="X37" s="55">
        <f t="shared" si="10"/>
        <v>206</v>
      </c>
      <c r="Y37" s="55">
        <f t="shared" si="10"/>
        <v>190</v>
      </c>
      <c r="Z37" s="55">
        <f t="shared" si="10"/>
        <v>187</v>
      </c>
      <c r="AA37" s="55">
        <f t="shared" si="10"/>
        <v>160</v>
      </c>
      <c r="AB37" s="55">
        <f t="shared" si="10"/>
        <v>153</v>
      </c>
      <c r="AC37" s="55">
        <f t="shared" si="10"/>
        <v>163</v>
      </c>
      <c r="AD37" s="55">
        <f t="shared" si="10"/>
        <v>152</v>
      </c>
      <c r="AE37" s="55">
        <f t="shared" si="10"/>
        <v>173</v>
      </c>
      <c r="AF37" s="40"/>
      <c r="AG37" s="40"/>
      <c r="AH37" s="42"/>
      <c r="AI37" s="40"/>
      <c r="AJ37" s="40"/>
      <c r="AK37" s="42"/>
    </row>
    <row r="38" spans="1:37" ht="12.75" customHeight="1" x14ac:dyDescent="0.45">
      <c r="B38" s="70"/>
      <c r="AF38" s="68"/>
      <c r="AG38" s="68"/>
      <c r="AI38" s="68"/>
      <c r="AJ38" s="68"/>
    </row>
    <row r="41" spans="1:37" ht="12.75" hidden="1" customHeight="1" x14ac:dyDescent="0.45">
      <c r="B41" s="44">
        <v>3</v>
      </c>
    </row>
    <row r="42" spans="1:37" ht="12.75" customHeight="1" x14ac:dyDescent="0.45">
      <c r="B42" s="57" t="s">
        <v>36</v>
      </c>
      <c r="C42" s="58">
        <f t="shared" ref="C42:AF42" si="11">$AK$44</f>
        <v>25.28404979783592</v>
      </c>
      <c r="D42" s="58">
        <f t="shared" si="11"/>
        <v>25.28404979783592</v>
      </c>
      <c r="E42" s="59">
        <f t="shared" si="11"/>
        <v>25.28404979783592</v>
      </c>
      <c r="F42" s="59">
        <f t="shared" si="11"/>
        <v>25.28404979783592</v>
      </c>
      <c r="G42" s="59">
        <f t="shared" si="11"/>
        <v>25.28404979783592</v>
      </c>
      <c r="H42" s="59">
        <f t="shared" si="11"/>
        <v>25.28404979783592</v>
      </c>
      <c r="I42" s="59">
        <f t="shared" si="11"/>
        <v>25.28404979783592</v>
      </c>
      <c r="J42" s="59">
        <f t="shared" si="11"/>
        <v>25.28404979783592</v>
      </c>
      <c r="K42" s="59">
        <f t="shared" si="11"/>
        <v>25.28404979783592</v>
      </c>
      <c r="L42" s="59">
        <f t="shared" si="11"/>
        <v>25.28404979783592</v>
      </c>
      <c r="M42" s="59">
        <f t="shared" si="11"/>
        <v>25.28404979783592</v>
      </c>
      <c r="N42" s="59">
        <f t="shared" si="11"/>
        <v>25.28404979783592</v>
      </c>
      <c r="O42" s="59">
        <f t="shared" si="11"/>
        <v>25.28404979783592</v>
      </c>
      <c r="P42" s="59">
        <f t="shared" si="11"/>
        <v>25.28404979783592</v>
      </c>
      <c r="Q42" s="59">
        <f t="shared" si="11"/>
        <v>25.28404979783592</v>
      </c>
      <c r="R42" s="59">
        <f t="shared" si="11"/>
        <v>25.28404979783592</v>
      </c>
      <c r="S42" s="59">
        <f t="shared" si="11"/>
        <v>25.28404979783592</v>
      </c>
      <c r="T42" s="59">
        <f t="shared" si="11"/>
        <v>25.28404979783592</v>
      </c>
      <c r="U42" s="59">
        <f t="shared" si="11"/>
        <v>25.28404979783592</v>
      </c>
      <c r="V42" s="59">
        <f t="shared" si="11"/>
        <v>25.28404979783592</v>
      </c>
      <c r="W42" s="59">
        <f t="shared" si="11"/>
        <v>25.28404979783592</v>
      </c>
      <c r="X42" s="59">
        <f t="shared" si="11"/>
        <v>25.28404979783592</v>
      </c>
      <c r="Y42" s="59">
        <f t="shared" si="11"/>
        <v>25.28404979783592</v>
      </c>
      <c r="Z42" s="59">
        <f t="shared" si="11"/>
        <v>25.28404979783592</v>
      </c>
      <c r="AA42" s="59">
        <f t="shared" si="11"/>
        <v>25.28404979783592</v>
      </c>
      <c r="AB42" s="59">
        <f t="shared" si="11"/>
        <v>25.28404979783592</v>
      </c>
      <c r="AC42" s="59">
        <f t="shared" si="11"/>
        <v>25.28404979783592</v>
      </c>
      <c r="AD42" s="59">
        <f t="shared" si="11"/>
        <v>25.28404979783592</v>
      </c>
      <c r="AE42" s="59">
        <f t="shared" si="11"/>
        <v>25.28404979783592</v>
      </c>
      <c r="AF42" s="58">
        <f t="shared" si="11"/>
        <v>25.28404979783592</v>
      </c>
      <c r="AG42" s="58"/>
      <c r="AH42" s="58">
        <f>$AK$44</f>
        <v>25.28404979783592</v>
      </c>
      <c r="AI42" s="58">
        <f>$AK$44</f>
        <v>25.28404979783592</v>
      </c>
      <c r="AJ42" s="58">
        <f>$AK$44</f>
        <v>25.28404979783592</v>
      </c>
      <c r="AK42" s="58">
        <f>$AK$44</f>
        <v>25.28404979783592</v>
      </c>
    </row>
    <row r="43" spans="1:37" ht="12.75" customHeight="1" x14ac:dyDescent="0.45">
      <c r="B43" s="57" t="s">
        <v>38</v>
      </c>
      <c r="C43" s="58">
        <f t="shared" ref="C43:AF43" si="12">$AJ$44</f>
        <v>25.008187728870404</v>
      </c>
      <c r="D43" s="58">
        <f t="shared" si="12"/>
        <v>25.008187728870404</v>
      </c>
      <c r="E43" s="59">
        <f t="shared" si="12"/>
        <v>25.008187728870404</v>
      </c>
      <c r="F43" s="59">
        <f t="shared" si="12"/>
        <v>25.008187728870404</v>
      </c>
      <c r="G43" s="59">
        <f t="shared" si="12"/>
        <v>25.008187728870404</v>
      </c>
      <c r="H43" s="59">
        <f t="shared" si="12"/>
        <v>25.008187728870404</v>
      </c>
      <c r="I43" s="59">
        <f t="shared" si="12"/>
        <v>25.008187728870404</v>
      </c>
      <c r="J43" s="59">
        <f t="shared" si="12"/>
        <v>25.008187728870404</v>
      </c>
      <c r="K43" s="59">
        <f t="shared" si="12"/>
        <v>25.008187728870404</v>
      </c>
      <c r="L43" s="59">
        <f t="shared" si="12"/>
        <v>25.008187728870404</v>
      </c>
      <c r="M43" s="59">
        <f t="shared" si="12"/>
        <v>25.008187728870404</v>
      </c>
      <c r="N43" s="59">
        <f t="shared" si="12"/>
        <v>25.008187728870404</v>
      </c>
      <c r="O43" s="59">
        <f t="shared" si="12"/>
        <v>25.008187728870404</v>
      </c>
      <c r="P43" s="59">
        <f t="shared" si="12"/>
        <v>25.008187728870404</v>
      </c>
      <c r="Q43" s="59">
        <f t="shared" si="12"/>
        <v>25.008187728870404</v>
      </c>
      <c r="R43" s="59">
        <f t="shared" si="12"/>
        <v>25.008187728870404</v>
      </c>
      <c r="S43" s="59">
        <f t="shared" si="12"/>
        <v>25.008187728870404</v>
      </c>
      <c r="T43" s="59">
        <f t="shared" si="12"/>
        <v>25.008187728870404</v>
      </c>
      <c r="U43" s="59">
        <f t="shared" si="12"/>
        <v>25.008187728870404</v>
      </c>
      <c r="V43" s="59">
        <f t="shared" si="12"/>
        <v>25.008187728870404</v>
      </c>
      <c r="W43" s="59">
        <f t="shared" si="12"/>
        <v>25.008187728870404</v>
      </c>
      <c r="X43" s="59">
        <f t="shared" si="12"/>
        <v>25.008187728870404</v>
      </c>
      <c r="Y43" s="59">
        <f t="shared" si="12"/>
        <v>25.008187728870404</v>
      </c>
      <c r="Z43" s="59">
        <f t="shared" si="12"/>
        <v>25.008187728870404</v>
      </c>
      <c r="AA43" s="59">
        <f t="shared" si="12"/>
        <v>25.008187728870404</v>
      </c>
      <c r="AB43" s="59">
        <f t="shared" si="12"/>
        <v>25.008187728870404</v>
      </c>
      <c r="AC43" s="59">
        <f t="shared" si="12"/>
        <v>25.008187728870404</v>
      </c>
      <c r="AD43" s="59">
        <f t="shared" si="12"/>
        <v>25.008187728870404</v>
      </c>
      <c r="AE43" s="59">
        <f t="shared" si="12"/>
        <v>25.008187728870404</v>
      </c>
      <c r="AF43" s="58">
        <f t="shared" si="12"/>
        <v>25.008187728870404</v>
      </c>
      <c r="AG43" s="58"/>
      <c r="AH43" s="58">
        <f>$AJ$44</f>
        <v>25.008187728870404</v>
      </c>
      <c r="AI43" s="58">
        <f>$AJ$44</f>
        <v>25.008187728870404</v>
      </c>
      <c r="AJ43" s="58">
        <f>$AJ$44</f>
        <v>25.008187728870404</v>
      </c>
      <c r="AK43" s="58">
        <f>$AJ$44</f>
        <v>25.008187728870404</v>
      </c>
    </row>
    <row r="44" spans="1:37" ht="12.75" customHeight="1" x14ac:dyDescent="0.45">
      <c r="B44" s="57" t="str">
        <f>INDEX(B3:B33,B41)</f>
        <v>Third-Party Applications Functional Malfunction</v>
      </c>
      <c r="C44" s="57">
        <f t="shared" ref="C44:AF44" si="13">IF(C3="","",VLOOKUP($B$44,$B$1:$AK$37,MATCH(C$1,$B$1:$AK$1,0),0))</f>
        <v>22</v>
      </c>
      <c r="D44" s="57">
        <f t="shared" si="13"/>
        <v>22</v>
      </c>
      <c r="E44" s="61">
        <f t="shared" si="13"/>
        <v>26</v>
      </c>
      <c r="F44" s="61">
        <f t="shared" si="13"/>
        <v>25</v>
      </c>
      <c r="G44" s="61">
        <f t="shared" si="13"/>
        <v>19</v>
      </c>
      <c r="H44" s="61">
        <f t="shared" si="13"/>
        <v>20</v>
      </c>
      <c r="I44" s="61">
        <f t="shared" si="13"/>
        <v>23</v>
      </c>
      <c r="J44" s="61">
        <f t="shared" si="13"/>
        <v>25</v>
      </c>
      <c r="K44" s="61">
        <f t="shared" si="13"/>
        <v>16</v>
      </c>
      <c r="L44" s="61">
        <f t="shared" si="13"/>
        <v>23</v>
      </c>
      <c r="M44" s="61">
        <f t="shared" si="13"/>
        <v>35</v>
      </c>
      <c r="N44" s="61">
        <f t="shared" si="13"/>
        <v>28</v>
      </c>
      <c r="O44" s="61">
        <f t="shared" si="13"/>
        <v>17</v>
      </c>
      <c r="P44" s="61">
        <f t="shared" si="13"/>
        <v>16</v>
      </c>
      <c r="Q44" s="61">
        <f t="shared" si="13"/>
        <v>20</v>
      </c>
      <c r="R44" s="61">
        <f t="shared" si="13"/>
        <v>11</v>
      </c>
      <c r="S44" s="61">
        <f t="shared" si="13"/>
        <v>19</v>
      </c>
      <c r="T44" s="61">
        <f t="shared" si="13"/>
        <v>23</v>
      </c>
      <c r="U44" s="61">
        <f t="shared" si="13"/>
        <v>17</v>
      </c>
      <c r="V44" s="61">
        <f t="shared" si="13"/>
        <v>11</v>
      </c>
      <c r="W44" s="61">
        <f t="shared" si="13"/>
        <v>23</v>
      </c>
      <c r="X44" s="61">
        <f t="shared" si="13"/>
        <v>15</v>
      </c>
      <c r="Y44" s="61">
        <f t="shared" si="13"/>
        <v>14</v>
      </c>
      <c r="Z44" s="61">
        <f t="shared" si="13"/>
        <v>14</v>
      </c>
      <c r="AA44" s="61">
        <f t="shared" si="13"/>
        <v>17</v>
      </c>
      <c r="AB44" s="61">
        <f t="shared" si="13"/>
        <v>14</v>
      </c>
      <c r="AC44" s="61">
        <f t="shared" si="13"/>
        <v>20</v>
      </c>
      <c r="AD44" s="61">
        <f t="shared" si="13"/>
        <v>20</v>
      </c>
      <c r="AE44" s="61">
        <f t="shared" si="13"/>
        <v>17</v>
      </c>
      <c r="AF44" s="58">
        <f t="shared" si="13"/>
        <v>19.724137931034484</v>
      </c>
      <c r="AG44" s="58"/>
      <c r="AH44" s="58">
        <f>IF(AH3="","",VLOOKUP($B$44,$B$1:$AK$37,MATCH(AH$1,$B$1:$AK$1,0),0))</f>
        <v>20</v>
      </c>
      <c r="AI44" s="58">
        <f>IF(AI3="","",VLOOKUP($B$44,$B$1:$AK$37,MATCH(AI$1,$B$1:$AK$1,0),0))</f>
        <v>5.2840497978359204</v>
      </c>
      <c r="AJ44" s="58">
        <f>IF(AJ3="","",VLOOKUP($B$44,$B$1:$AK$37,MATCH(AJ$1,$B$1:$AK$1,0),0))</f>
        <v>25.008187728870404</v>
      </c>
      <c r="AK44" s="58">
        <f>IF(AK3="","",VLOOKUP($B$44,$B$1:$AK$37,MATCH(AK$1,$B$1:$AK$1,0),0))</f>
        <v>25.28404979783592</v>
      </c>
    </row>
    <row r="45" spans="1:37" ht="12.75" customHeight="1" x14ac:dyDescent="0.45">
      <c r="B45" s="57" t="str">
        <f>B44&amp;"%"</f>
        <v>Third-Party Applications Functional Malfunction%</v>
      </c>
      <c r="C45" s="62">
        <f t="shared" ref="C45:N45" si="14">IF(C44="","",C44/C37)</f>
        <v>9.8214285714285712E-2</v>
      </c>
      <c r="D45" s="62">
        <f t="shared" si="14"/>
        <v>9.9547511312217188E-2</v>
      </c>
      <c r="E45" s="63">
        <f t="shared" si="14"/>
        <v>0.12871287128712872</v>
      </c>
      <c r="F45" s="63">
        <f t="shared" si="14"/>
        <v>0.11961722488038277</v>
      </c>
      <c r="G45" s="63">
        <f t="shared" si="14"/>
        <v>0.10795454545454546</v>
      </c>
      <c r="H45" s="63">
        <f t="shared" si="14"/>
        <v>0.11904761904761904</v>
      </c>
      <c r="I45" s="63">
        <f t="shared" si="14"/>
        <v>9.055118110236221E-2</v>
      </c>
      <c r="J45" s="63">
        <f t="shared" si="14"/>
        <v>0.13440860215053763</v>
      </c>
      <c r="K45" s="63">
        <f t="shared" si="14"/>
        <v>8.6956521739130432E-2</v>
      </c>
      <c r="L45" s="63">
        <f t="shared" si="14"/>
        <v>0.10043668122270742</v>
      </c>
      <c r="M45" s="63">
        <f t="shared" si="14"/>
        <v>0.17499999999999999</v>
      </c>
      <c r="N45" s="63">
        <f t="shared" si="14"/>
        <v>0.14736842105263157</v>
      </c>
      <c r="O45" s="63">
        <f t="shared" ref="O45:AE45" si="15">IF(O44="","",O44/O37)</f>
        <v>9.2391304347826081E-2</v>
      </c>
      <c r="P45" s="63">
        <f t="shared" si="15"/>
        <v>7.8817733990147784E-2</v>
      </c>
      <c r="Q45" s="63">
        <f t="shared" si="15"/>
        <v>0.10416666666666667</v>
      </c>
      <c r="R45" s="63">
        <f t="shared" si="15"/>
        <v>5.7591623036649213E-2</v>
      </c>
      <c r="S45" s="63">
        <f t="shared" si="15"/>
        <v>9.0909090909090912E-2</v>
      </c>
      <c r="T45" s="63">
        <f t="shared" si="15"/>
        <v>0.11557788944723618</v>
      </c>
      <c r="U45" s="63">
        <f t="shared" si="15"/>
        <v>7.9812206572769953E-2</v>
      </c>
      <c r="V45" s="63">
        <f t="shared" si="15"/>
        <v>6.8322981366459631E-2</v>
      </c>
      <c r="W45" s="63">
        <f t="shared" si="15"/>
        <v>0.13068181818181818</v>
      </c>
      <c r="X45" s="63">
        <f t="shared" si="15"/>
        <v>7.281553398058252E-2</v>
      </c>
      <c r="Y45" s="63">
        <f t="shared" si="15"/>
        <v>7.3684210526315783E-2</v>
      </c>
      <c r="Z45" s="63">
        <f t="shared" si="15"/>
        <v>7.4866310160427801E-2</v>
      </c>
      <c r="AA45" s="63">
        <f t="shared" si="15"/>
        <v>0.10625</v>
      </c>
      <c r="AB45" s="63">
        <f t="shared" si="15"/>
        <v>9.1503267973856203E-2</v>
      </c>
      <c r="AC45" s="63">
        <f t="shared" si="15"/>
        <v>0.12269938650306748</v>
      </c>
      <c r="AD45" s="63">
        <f t="shared" si="15"/>
        <v>0.13157894736842105</v>
      </c>
      <c r="AE45" s="63">
        <f t="shared" si="15"/>
        <v>9.8265895953757232E-2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conditionalFormatting sqref="B4:B17 B19:B36">
    <cfRule type="duplicateValues" dxfId="1" priority="2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rop Down 1">
              <controlPr defaultSize="0" autoLine="0" autoPict="0">
                <anchor moveWithCells="1">
                  <from>
                    <xdr:col>38</xdr:col>
                    <xdr:colOff>209550</xdr:colOff>
                    <xdr:row>4</xdr:row>
                    <xdr:rowOff>0</xdr:rowOff>
                  </from>
                  <to>
                    <xdr:col>40</xdr:col>
                    <xdr:colOff>330200</xdr:colOff>
                    <xdr:row>6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RowHeight="12.75" customHeight="1" x14ac:dyDescent="0.45"/>
  <cols>
    <col min="1" max="1" width="5.7265625" style="46" customWidth="1"/>
    <col min="2" max="2" width="54.1796875" style="46" customWidth="1"/>
    <col min="3" max="4" width="5.81640625" style="46" customWidth="1"/>
    <col min="5" max="31" width="5.81640625" style="66" customWidth="1"/>
    <col min="32" max="32" width="11.26953125" style="64" bestFit="1" customWidth="1"/>
    <col min="33" max="33" width="11.26953125" style="64" customWidth="1"/>
    <col min="34" max="34" width="7.7265625" style="64" bestFit="1" customWidth="1"/>
    <col min="35" max="35" width="18" style="64" bestFit="1" customWidth="1"/>
    <col min="36" max="36" width="16.453125" style="64" bestFit="1" customWidth="1"/>
    <col min="37" max="37" width="8.453125" style="46" customWidth="1"/>
    <col min="38" max="16384" width="8.7265625" style="46"/>
  </cols>
  <sheetData>
    <row r="1" spans="1:37" ht="12.75" hidden="1" customHeight="1" x14ac:dyDescent="0.45">
      <c r="C1" s="64">
        <v>1</v>
      </c>
      <c r="D1" s="64">
        <f>+C1+1</f>
        <v>2</v>
      </c>
      <c r="E1" s="64">
        <f t="shared" ref="E1:AE1" si="0">+D1+1</f>
        <v>3</v>
      </c>
      <c r="F1" s="64">
        <f t="shared" si="0"/>
        <v>4</v>
      </c>
      <c r="G1" s="64">
        <f t="shared" si="0"/>
        <v>5</v>
      </c>
      <c r="H1" s="64">
        <f t="shared" si="0"/>
        <v>6</v>
      </c>
      <c r="I1" s="64">
        <f t="shared" si="0"/>
        <v>7</v>
      </c>
      <c r="J1" s="64">
        <f t="shared" si="0"/>
        <v>8</v>
      </c>
      <c r="K1" s="64">
        <f t="shared" si="0"/>
        <v>9</v>
      </c>
      <c r="L1" s="64">
        <f t="shared" si="0"/>
        <v>10</v>
      </c>
      <c r="M1" s="64">
        <f t="shared" si="0"/>
        <v>11</v>
      </c>
      <c r="N1" s="64">
        <f t="shared" si="0"/>
        <v>12</v>
      </c>
      <c r="O1" s="64">
        <f t="shared" si="0"/>
        <v>13</v>
      </c>
      <c r="P1" s="64">
        <f t="shared" si="0"/>
        <v>14</v>
      </c>
      <c r="Q1" s="64">
        <f t="shared" si="0"/>
        <v>15</v>
      </c>
      <c r="R1" s="64">
        <f t="shared" si="0"/>
        <v>16</v>
      </c>
      <c r="S1" s="64">
        <f t="shared" si="0"/>
        <v>17</v>
      </c>
      <c r="T1" s="64">
        <f t="shared" si="0"/>
        <v>18</v>
      </c>
      <c r="U1" s="64">
        <f t="shared" si="0"/>
        <v>19</v>
      </c>
      <c r="V1" s="64">
        <f t="shared" si="0"/>
        <v>20</v>
      </c>
      <c r="W1" s="64">
        <f t="shared" si="0"/>
        <v>21</v>
      </c>
      <c r="X1" s="64">
        <f t="shared" si="0"/>
        <v>22</v>
      </c>
      <c r="Y1" s="64">
        <f t="shared" si="0"/>
        <v>23</v>
      </c>
      <c r="Z1" s="64">
        <f t="shared" si="0"/>
        <v>24</v>
      </c>
      <c r="AA1" s="64">
        <f t="shared" si="0"/>
        <v>25</v>
      </c>
      <c r="AB1" s="64">
        <f t="shared" si="0"/>
        <v>26</v>
      </c>
      <c r="AC1" s="64">
        <f t="shared" si="0"/>
        <v>27</v>
      </c>
      <c r="AD1" s="64">
        <f t="shared" si="0"/>
        <v>28</v>
      </c>
      <c r="AE1" s="64">
        <f t="shared" si="0"/>
        <v>29</v>
      </c>
      <c r="AF1" s="64" t="s">
        <v>39</v>
      </c>
      <c r="AH1" s="64" t="s">
        <v>40</v>
      </c>
      <c r="AI1" s="64" t="s">
        <v>41</v>
      </c>
      <c r="AJ1" s="64" t="s">
        <v>38</v>
      </c>
      <c r="AK1" s="46" t="s">
        <v>36</v>
      </c>
    </row>
    <row r="2" spans="1:37" ht="12.75" customHeight="1" x14ac:dyDescent="0.45">
      <c r="A2" s="48" t="s">
        <v>45</v>
      </c>
      <c r="B2" s="49" t="s">
        <v>32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1027</v>
      </c>
      <c r="D3" s="55">
        <f t="shared" si="2"/>
        <v>820</v>
      </c>
      <c r="E3" s="55">
        <f t="shared" si="2"/>
        <v>993</v>
      </c>
      <c r="F3" s="55">
        <f t="shared" si="2"/>
        <v>1059</v>
      </c>
      <c r="G3" s="55">
        <f t="shared" si="2"/>
        <v>1065</v>
      </c>
      <c r="H3" s="55">
        <f t="shared" si="2"/>
        <v>925</v>
      </c>
      <c r="I3" s="55">
        <f t="shared" si="2"/>
        <v>924</v>
      </c>
      <c r="J3" s="55">
        <f t="shared" si="2"/>
        <v>891</v>
      </c>
      <c r="K3" s="55">
        <f t="shared" si="2"/>
        <v>1044</v>
      </c>
      <c r="L3" s="55">
        <f t="shared" si="2"/>
        <v>1221</v>
      </c>
      <c r="M3" s="55">
        <f t="shared" si="2"/>
        <v>1019</v>
      </c>
      <c r="N3" s="55">
        <f t="shared" si="2"/>
        <v>964</v>
      </c>
      <c r="O3" s="55">
        <f t="shared" si="2"/>
        <v>1005</v>
      </c>
      <c r="P3" s="55">
        <f t="shared" si="2"/>
        <v>1095</v>
      </c>
      <c r="Q3" s="55">
        <f t="shared" si="2"/>
        <v>1151</v>
      </c>
      <c r="R3" s="55">
        <f t="shared" si="2"/>
        <v>1125</v>
      </c>
      <c r="S3" s="55">
        <f t="shared" si="2"/>
        <v>975</v>
      </c>
      <c r="T3" s="55">
        <f t="shared" si="2"/>
        <v>1053</v>
      </c>
      <c r="U3" s="55">
        <f t="shared" si="2"/>
        <v>1034</v>
      </c>
      <c r="V3" s="55">
        <f t="shared" si="2"/>
        <v>1021</v>
      </c>
      <c r="W3" s="55">
        <f t="shared" si="2"/>
        <v>1104</v>
      </c>
      <c r="X3" s="55">
        <f t="shared" si="2"/>
        <v>914</v>
      </c>
      <c r="Y3" s="55">
        <f t="shared" si="2"/>
        <v>930</v>
      </c>
      <c r="Z3" s="55">
        <f t="shared" si="2"/>
        <v>983</v>
      </c>
      <c r="AA3" s="55">
        <f t="shared" si="2"/>
        <v>883</v>
      </c>
      <c r="AB3" s="55">
        <f t="shared" si="2"/>
        <v>883</v>
      </c>
      <c r="AC3" s="55">
        <f t="shared" si="2"/>
        <v>809</v>
      </c>
      <c r="AD3" s="55">
        <f t="shared" si="2"/>
        <v>775</v>
      </c>
      <c r="AE3" s="55">
        <f t="shared" si="2"/>
        <v>903</v>
      </c>
      <c r="AF3" s="40">
        <f>SUM(AF4:AF36)</f>
        <v>986.03448275862047</v>
      </c>
      <c r="AG3" s="41">
        <v>1</v>
      </c>
      <c r="AH3" s="42">
        <f t="shared" ref="AH3:AH36" si="3">IFERROR(MEDIAN(C3:AE3),"-")</f>
        <v>993</v>
      </c>
      <c r="AI3" s="40">
        <f t="shared" ref="AI3:AI36" si="4">IFERROR(STDEV(C3:AE3),"-")</f>
        <v>105.34720918353094</v>
      </c>
      <c r="AJ3" s="40">
        <f t="shared" ref="AJ3:AJ36" si="5">IFERROR(AF3+AI3,"")</f>
        <v>1091.3816919421515</v>
      </c>
      <c r="AK3" s="45">
        <f t="shared" ref="AK3:AK36" si="6">IFERROR(AH3+AI3,"")</f>
        <v>1098.347209183531</v>
      </c>
    </row>
    <row r="4" spans="1:37" ht="12.75" customHeight="1" x14ac:dyDescent="0.45">
      <c r="A4" s="37">
        <v>1</v>
      </c>
      <c r="B4" s="38" t="s">
        <v>0</v>
      </c>
      <c r="C4" s="39">
        <v>179</v>
      </c>
      <c r="D4" s="39">
        <v>152</v>
      </c>
      <c r="E4" s="39">
        <v>216</v>
      </c>
      <c r="F4" s="39">
        <v>182</v>
      </c>
      <c r="G4" s="39">
        <v>202</v>
      </c>
      <c r="H4" s="39">
        <v>145</v>
      </c>
      <c r="I4" s="39">
        <v>132</v>
      </c>
      <c r="J4" s="39">
        <v>151</v>
      </c>
      <c r="K4" s="39">
        <v>211</v>
      </c>
      <c r="L4" s="39">
        <v>259</v>
      </c>
      <c r="M4" s="39">
        <v>203</v>
      </c>
      <c r="N4" s="39">
        <v>179</v>
      </c>
      <c r="O4" s="39">
        <v>182</v>
      </c>
      <c r="P4" s="39">
        <v>200</v>
      </c>
      <c r="Q4" s="39">
        <v>210</v>
      </c>
      <c r="R4" s="39">
        <v>252</v>
      </c>
      <c r="S4" s="39">
        <v>160</v>
      </c>
      <c r="T4" s="39">
        <v>202</v>
      </c>
      <c r="U4" s="39">
        <v>185</v>
      </c>
      <c r="V4" s="39">
        <v>181</v>
      </c>
      <c r="W4" s="39">
        <v>163</v>
      </c>
      <c r="X4" s="39">
        <v>160</v>
      </c>
      <c r="Y4" s="39">
        <v>180</v>
      </c>
      <c r="Z4" s="39">
        <v>187</v>
      </c>
      <c r="AA4" s="39">
        <v>156</v>
      </c>
      <c r="AB4" s="39">
        <v>176</v>
      </c>
      <c r="AC4" s="39">
        <v>141</v>
      </c>
      <c r="AD4" s="39">
        <v>131</v>
      </c>
      <c r="AE4" s="39">
        <v>176</v>
      </c>
      <c r="AF4" s="40">
        <f t="shared" ref="AF4:AF36" si="7">IFERROR(AVERAGE(C4:AE4),"-")</f>
        <v>181.13793103448276</v>
      </c>
      <c r="AG4" s="41">
        <f t="shared" ref="AG4:AG36" si="8">AF4/$AF$3</f>
        <v>0.18370344465815708</v>
      </c>
      <c r="AH4" s="42">
        <f t="shared" si="3"/>
        <v>180</v>
      </c>
      <c r="AI4" s="40">
        <f t="shared" si="4"/>
        <v>31.224674466942023</v>
      </c>
      <c r="AJ4" s="40">
        <f t="shared" si="5"/>
        <v>212.36260550142478</v>
      </c>
      <c r="AK4" s="45">
        <f t="shared" si="6"/>
        <v>211.22467446694202</v>
      </c>
    </row>
    <row r="5" spans="1:37" ht="12.75" customHeight="1" x14ac:dyDescent="0.45">
      <c r="A5" s="37">
        <f>+A4+1</f>
        <v>2</v>
      </c>
      <c r="B5" s="38" t="s">
        <v>1</v>
      </c>
      <c r="C5" s="39">
        <v>133</v>
      </c>
      <c r="D5" s="39">
        <v>122</v>
      </c>
      <c r="E5" s="39">
        <v>149</v>
      </c>
      <c r="F5" s="39">
        <v>183</v>
      </c>
      <c r="G5" s="39">
        <v>140</v>
      </c>
      <c r="H5" s="39">
        <v>113</v>
      </c>
      <c r="I5" s="39">
        <v>130</v>
      </c>
      <c r="J5" s="39">
        <v>106</v>
      </c>
      <c r="K5" s="39">
        <v>145</v>
      </c>
      <c r="L5" s="39">
        <v>194</v>
      </c>
      <c r="M5" s="39">
        <v>142</v>
      </c>
      <c r="N5" s="39">
        <v>150</v>
      </c>
      <c r="O5" s="39">
        <v>161</v>
      </c>
      <c r="P5" s="39">
        <v>185</v>
      </c>
      <c r="Q5" s="39">
        <v>189</v>
      </c>
      <c r="R5" s="39">
        <v>161</v>
      </c>
      <c r="S5" s="39">
        <v>151</v>
      </c>
      <c r="T5" s="39">
        <v>158</v>
      </c>
      <c r="U5" s="39">
        <v>162</v>
      </c>
      <c r="V5" s="39">
        <v>171</v>
      </c>
      <c r="W5" s="39">
        <v>202</v>
      </c>
      <c r="X5" s="39">
        <v>141</v>
      </c>
      <c r="Y5" s="39">
        <v>123</v>
      </c>
      <c r="Z5" s="39">
        <v>100</v>
      </c>
      <c r="AA5" s="39">
        <v>105</v>
      </c>
      <c r="AB5" s="39">
        <v>100</v>
      </c>
      <c r="AC5" s="39">
        <v>73</v>
      </c>
      <c r="AD5" s="39">
        <v>100</v>
      </c>
      <c r="AE5" s="39">
        <v>94</v>
      </c>
      <c r="AF5" s="40">
        <f t="shared" si="7"/>
        <v>140.79310344827587</v>
      </c>
      <c r="AG5" s="41">
        <f t="shared" si="8"/>
        <v>0.14278720055953842</v>
      </c>
      <c r="AH5" s="42">
        <f t="shared" si="3"/>
        <v>142</v>
      </c>
      <c r="AI5" s="40">
        <f t="shared" si="4"/>
        <v>33.421955262911503</v>
      </c>
      <c r="AJ5" s="40">
        <f t="shared" si="5"/>
        <v>174.21505871118737</v>
      </c>
      <c r="AK5" s="45">
        <f t="shared" si="6"/>
        <v>175.4219552629115</v>
      </c>
    </row>
    <row r="6" spans="1:37" ht="12.75" customHeight="1" x14ac:dyDescent="0.45">
      <c r="A6" s="37">
        <f t="shared" ref="A6:A33" si="9">+A5+1</f>
        <v>3</v>
      </c>
      <c r="B6" s="38" t="s">
        <v>4</v>
      </c>
      <c r="C6" s="39">
        <v>86</v>
      </c>
      <c r="D6" s="39">
        <v>68</v>
      </c>
      <c r="E6" s="39">
        <v>110</v>
      </c>
      <c r="F6" s="39">
        <v>96</v>
      </c>
      <c r="G6" s="39">
        <v>88</v>
      </c>
      <c r="H6" s="39">
        <v>105</v>
      </c>
      <c r="I6" s="39">
        <v>92</v>
      </c>
      <c r="J6" s="39">
        <v>87</v>
      </c>
      <c r="K6" s="39">
        <v>108</v>
      </c>
      <c r="L6" s="39">
        <v>116</v>
      </c>
      <c r="M6" s="39">
        <v>96</v>
      </c>
      <c r="N6" s="39">
        <v>88</v>
      </c>
      <c r="O6" s="39">
        <v>109</v>
      </c>
      <c r="P6" s="39">
        <v>101</v>
      </c>
      <c r="Q6" s="39">
        <v>126</v>
      </c>
      <c r="R6" s="39">
        <v>132</v>
      </c>
      <c r="S6" s="39">
        <v>97</v>
      </c>
      <c r="T6" s="39">
        <v>87</v>
      </c>
      <c r="U6" s="39">
        <v>107</v>
      </c>
      <c r="V6" s="39">
        <v>106</v>
      </c>
      <c r="W6" s="39">
        <v>90</v>
      </c>
      <c r="X6" s="39">
        <v>105</v>
      </c>
      <c r="Y6" s="39">
        <v>84</v>
      </c>
      <c r="Z6" s="39">
        <v>103</v>
      </c>
      <c r="AA6" s="39">
        <v>85</v>
      </c>
      <c r="AB6" s="39">
        <v>90</v>
      </c>
      <c r="AC6" s="39">
        <v>81</v>
      </c>
      <c r="AD6" s="39">
        <v>88</v>
      </c>
      <c r="AE6" s="39">
        <v>106</v>
      </c>
      <c r="AF6" s="40">
        <f t="shared" si="7"/>
        <v>97.827586206896555</v>
      </c>
      <c r="AG6" s="41">
        <f t="shared" si="8"/>
        <v>9.9213149151949662E-2</v>
      </c>
      <c r="AH6" s="42">
        <f t="shared" si="3"/>
        <v>96</v>
      </c>
      <c r="AI6" s="40">
        <f t="shared" si="4"/>
        <v>13.864314329337043</v>
      </c>
      <c r="AJ6" s="40">
        <f t="shared" si="5"/>
        <v>111.6919005362336</v>
      </c>
      <c r="AK6" s="45">
        <f t="shared" si="6"/>
        <v>109.86431432933705</v>
      </c>
    </row>
    <row r="7" spans="1:37" ht="12.75" customHeight="1" x14ac:dyDescent="0.45">
      <c r="A7" s="37">
        <f t="shared" si="9"/>
        <v>4</v>
      </c>
      <c r="B7" s="38" t="s">
        <v>2</v>
      </c>
      <c r="C7" s="39">
        <v>119</v>
      </c>
      <c r="D7" s="39">
        <v>84</v>
      </c>
      <c r="E7" s="39">
        <v>98</v>
      </c>
      <c r="F7" s="39">
        <v>89</v>
      </c>
      <c r="G7" s="39">
        <v>100</v>
      </c>
      <c r="H7" s="39">
        <v>118</v>
      </c>
      <c r="I7" s="39">
        <v>121</v>
      </c>
      <c r="J7" s="39">
        <v>99</v>
      </c>
      <c r="K7" s="39">
        <v>89</v>
      </c>
      <c r="L7" s="39">
        <v>110</v>
      </c>
      <c r="M7" s="39">
        <v>124</v>
      </c>
      <c r="N7" s="39">
        <v>75</v>
      </c>
      <c r="O7" s="39">
        <v>116</v>
      </c>
      <c r="P7" s="39">
        <v>87</v>
      </c>
      <c r="Q7" s="39">
        <v>88</v>
      </c>
      <c r="R7" s="39">
        <v>81</v>
      </c>
      <c r="S7" s="39">
        <v>76</v>
      </c>
      <c r="T7" s="39">
        <v>87</v>
      </c>
      <c r="U7" s="39">
        <v>103</v>
      </c>
      <c r="V7" s="39">
        <v>120</v>
      </c>
      <c r="W7" s="39">
        <v>109</v>
      </c>
      <c r="X7" s="39">
        <v>90</v>
      </c>
      <c r="Y7" s="39">
        <v>77</v>
      </c>
      <c r="Z7" s="39">
        <v>78</v>
      </c>
      <c r="AA7" s="39">
        <v>90</v>
      </c>
      <c r="AB7" s="39">
        <v>91</v>
      </c>
      <c r="AC7" s="39">
        <v>88</v>
      </c>
      <c r="AD7" s="39">
        <v>70</v>
      </c>
      <c r="AE7" s="39">
        <v>78</v>
      </c>
      <c r="AF7" s="40">
        <f t="shared" si="7"/>
        <v>95</v>
      </c>
      <c r="AG7" s="41">
        <f t="shared" si="8"/>
        <v>9.6345514950166133E-2</v>
      </c>
      <c r="AH7" s="42">
        <f t="shared" si="3"/>
        <v>90</v>
      </c>
      <c r="AI7" s="40">
        <f t="shared" si="4"/>
        <v>16.026763330664831</v>
      </c>
      <c r="AJ7" s="40">
        <f t="shared" si="5"/>
        <v>111.02676333066483</v>
      </c>
      <c r="AK7" s="45">
        <f t="shared" si="6"/>
        <v>106.02676333066483</v>
      </c>
    </row>
    <row r="8" spans="1:37" ht="12.75" customHeight="1" x14ac:dyDescent="0.45">
      <c r="A8" s="37">
        <f t="shared" si="9"/>
        <v>5</v>
      </c>
      <c r="B8" s="38" t="s">
        <v>5</v>
      </c>
      <c r="C8" s="39">
        <v>79</v>
      </c>
      <c r="D8" s="39">
        <v>60</v>
      </c>
      <c r="E8" s="39">
        <v>86</v>
      </c>
      <c r="F8" s="39">
        <v>78</v>
      </c>
      <c r="G8" s="39">
        <v>83</v>
      </c>
      <c r="H8" s="39">
        <v>68</v>
      </c>
      <c r="I8" s="39">
        <v>71</v>
      </c>
      <c r="J8" s="39">
        <v>84</v>
      </c>
      <c r="K8" s="39">
        <v>89</v>
      </c>
      <c r="L8" s="39">
        <v>106</v>
      </c>
      <c r="M8" s="39">
        <v>74</v>
      </c>
      <c r="N8" s="39">
        <v>75</v>
      </c>
      <c r="O8" s="39">
        <v>70</v>
      </c>
      <c r="P8" s="39">
        <v>88</v>
      </c>
      <c r="Q8" s="39">
        <v>86</v>
      </c>
      <c r="R8" s="39">
        <v>82</v>
      </c>
      <c r="S8" s="39">
        <v>67</v>
      </c>
      <c r="T8" s="39">
        <v>77</v>
      </c>
      <c r="U8" s="39">
        <v>79</v>
      </c>
      <c r="V8" s="39">
        <v>66</v>
      </c>
      <c r="W8" s="39">
        <v>69</v>
      </c>
      <c r="X8" s="39">
        <v>68</v>
      </c>
      <c r="Y8" s="39">
        <v>74</v>
      </c>
      <c r="Z8" s="39">
        <v>83</v>
      </c>
      <c r="AA8" s="39">
        <v>72</v>
      </c>
      <c r="AB8" s="39">
        <v>67</v>
      </c>
      <c r="AC8" s="39">
        <v>73</v>
      </c>
      <c r="AD8" s="39">
        <v>60</v>
      </c>
      <c r="AE8" s="39">
        <v>59</v>
      </c>
      <c r="AF8" s="40">
        <f t="shared" si="7"/>
        <v>75.620689655172413</v>
      </c>
      <c r="AG8" s="41">
        <f t="shared" si="8"/>
        <v>7.6691729323308283E-2</v>
      </c>
      <c r="AH8" s="42">
        <f t="shared" si="3"/>
        <v>74</v>
      </c>
      <c r="AI8" s="40">
        <f t="shared" si="4"/>
        <v>10.290126311537154</v>
      </c>
      <c r="AJ8" s="40">
        <f t="shared" si="5"/>
        <v>85.910815966709563</v>
      </c>
      <c r="AK8" s="45">
        <f t="shared" si="6"/>
        <v>84.290126311537151</v>
      </c>
    </row>
    <row r="9" spans="1:37" ht="12.75" customHeight="1" x14ac:dyDescent="0.45">
      <c r="A9" s="37">
        <f t="shared" si="9"/>
        <v>6</v>
      </c>
      <c r="B9" s="38" t="s">
        <v>8</v>
      </c>
      <c r="C9" s="39">
        <v>44</v>
      </c>
      <c r="D9" s="39">
        <v>21</v>
      </c>
      <c r="E9" s="39">
        <v>28</v>
      </c>
      <c r="F9" s="39">
        <v>38</v>
      </c>
      <c r="G9" s="39">
        <v>44</v>
      </c>
      <c r="H9" s="39">
        <v>41</v>
      </c>
      <c r="I9" s="39">
        <v>25</v>
      </c>
      <c r="J9" s="39">
        <v>28</v>
      </c>
      <c r="K9" s="39">
        <v>39</v>
      </c>
      <c r="L9" s="39">
        <v>48</v>
      </c>
      <c r="M9" s="39">
        <v>40</v>
      </c>
      <c r="N9" s="39">
        <v>56</v>
      </c>
      <c r="O9" s="39">
        <v>41</v>
      </c>
      <c r="P9" s="39">
        <v>43</v>
      </c>
      <c r="Q9" s="39">
        <v>48</v>
      </c>
      <c r="R9" s="39">
        <v>51</v>
      </c>
      <c r="S9" s="39">
        <v>45</v>
      </c>
      <c r="T9" s="39">
        <v>53</v>
      </c>
      <c r="U9" s="39">
        <v>47</v>
      </c>
      <c r="V9" s="39">
        <v>53</v>
      </c>
      <c r="W9" s="39">
        <v>56</v>
      </c>
      <c r="X9" s="39">
        <v>47</v>
      </c>
      <c r="Y9" s="39">
        <v>40</v>
      </c>
      <c r="Z9" s="39">
        <v>38</v>
      </c>
      <c r="AA9" s="39">
        <v>29</v>
      </c>
      <c r="AB9" s="39">
        <v>28</v>
      </c>
      <c r="AC9" s="39">
        <v>27</v>
      </c>
      <c r="AD9" s="39">
        <v>39</v>
      </c>
      <c r="AE9" s="39">
        <v>33</v>
      </c>
      <c r="AF9" s="40">
        <f t="shared" si="7"/>
        <v>40.344827586206897</v>
      </c>
      <c r="AG9" s="41">
        <f t="shared" si="8"/>
        <v>4.0916244098618652E-2</v>
      </c>
      <c r="AH9" s="42">
        <f t="shared" si="3"/>
        <v>41</v>
      </c>
      <c r="AI9" s="40">
        <f t="shared" si="4"/>
        <v>9.6890065172152848</v>
      </c>
      <c r="AJ9" s="40">
        <f t="shared" si="5"/>
        <v>50.03383410342218</v>
      </c>
      <c r="AK9" s="45">
        <f t="shared" si="6"/>
        <v>50.689006517215283</v>
      </c>
    </row>
    <row r="10" spans="1:37" ht="12.75" customHeight="1" x14ac:dyDescent="0.45">
      <c r="A10" s="37">
        <f t="shared" si="9"/>
        <v>7</v>
      </c>
      <c r="B10" s="38" t="s">
        <v>7</v>
      </c>
      <c r="C10" s="39">
        <v>39</v>
      </c>
      <c r="D10" s="39">
        <v>26</v>
      </c>
      <c r="E10" s="39">
        <v>38</v>
      </c>
      <c r="F10" s="39">
        <v>47</v>
      </c>
      <c r="G10" s="39">
        <v>37</v>
      </c>
      <c r="H10" s="39">
        <v>38</v>
      </c>
      <c r="I10" s="39">
        <v>37</v>
      </c>
      <c r="J10" s="39">
        <v>47</v>
      </c>
      <c r="K10" s="39">
        <v>38</v>
      </c>
      <c r="L10" s="39">
        <v>45</v>
      </c>
      <c r="M10" s="39">
        <v>45</v>
      </c>
      <c r="N10" s="39">
        <v>41</v>
      </c>
      <c r="O10" s="39">
        <v>27</v>
      </c>
      <c r="P10" s="39">
        <v>29</v>
      </c>
      <c r="Q10" s="39">
        <v>56</v>
      </c>
      <c r="R10" s="39">
        <v>40</v>
      </c>
      <c r="S10" s="39">
        <v>33</v>
      </c>
      <c r="T10" s="39">
        <v>46</v>
      </c>
      <c r="U10" s="39">
        <v>41</v>
      </c>
      <c r="V10" s="39">
        <v>38</v>
      </c>
      <c r="W10" s="39">
        <v>49</v>
      </c>
      <c r="X10" s="39">
        <v>34</v>
      </c>
      <c r="Y10" s="39">
        <v>41</v>
      </c>
      <c r="Z10" s="39">
        <v>36</v>
      </c>
      <c r="AA10" s="39">
        <v>41</v>
      </c>
      <c r="AB10" s="39">
        <v>34</v>
      </c>
      <c r="AC10" s="39">
        <v>34</v>
      </c>
      <c r="AD10" s="39">
        <v>28</v>
      </c>
      <c r="AE10" s="39">
        <v>30</v>
      </c>
      <c r="AF10" s="40">
        <f t="shared" si="7"/>
        <v>38.448275862068968</v>
      </c>
      <c r="AG10" s="41">
        <f t="shared" si="8"/>
        <v>3.8992830914495555E-2</v>
      </c>
      <c r="AH10" s="42">
        <f t="shared" si="3"/>
        <v>38</v>
      </c>
      <c r="AI10" s="40">
        <f t="shared" si="4"/>
        <v>7.0538044795321557</v>
      </c>
      <c r="AJ10" s="40">
        <f t="shared" si="5"/>
        <v>45.502080341601122</v>
      </c>
      <c r="AK10" s="45">
        <f t="shared" si="6"/>
        <v>45.053804479532154</v>
      </c>
    </row>
    <row r="11" spans="1:37" ht="12.75" customHeight="1" x14ac:dyDescent="0.45">
      <c r="A11" s="37">
        <f t="shared" si="9"/>
        <v>8</v>
      </c>
      <c r="B11" s="38" t="s">
        <v>13</v>
      </c>
      <c r="C11" s="39">
        <v>43</v>
      </c>
      <c r="D11" s="39">
        <v>30</v>
      </c>
      <c r="E11" s="39">
        <v>15</v>
      </c>
      <c r="F11" s="39">
        <v>31</v>
      </c>
      <c r="G11" s="39">
        <v>44</v>
      </c>
      <c r="H11" s="39">
        <v>27</v>
      </c>
      <c r="I11" s="39">
        <v>36</v>
      </c>
      <c r="J11" s="39">
        <v>37</v>
      </c>
      <c r="K11" s="39">
        <v>44</v>
      </c>
      <c r="L11" s="39">
        <v>47</v>
      </c>
      <c r="M11" s="39">
        <v>45</v>
      </c>
      <c r="N11" s="39">
        <v>35</v>
      </c>
      <c r="O11" s="39">
        <v>47</v>
      </c>
      <c r="P11" s="39">
        <v>28</v>
      </c>
      <c r="Q11" s="39">
        <v>37</v>
      </c>
      <c r="R11" s="39">
        <v>34</v>
      </c>
      <c r="S11" s="39">
        <v>42</v>
      </c>
      <c r="T11" s="39">
        <v>53</v>
      </c>
      <c r="U11" s="39">
        <v>30</v>
      </c>
      <c r="V11" s="39">
        <v>38</v>
      </c>
      <c r="W11" s="39">
        <v>51</v>
      </c>
      <c r="X11" s="39">
        <v>38</v>
      </c>
      <c r="Y11" s="39">
        <v>36</v>
      </c>
      <c r="Z11" s="39">
        <v>51</v>
      </c>
      <c r="AA11" s="39">
        <v>36</v>
      </c>
      <c r="AB11" s="39">
        <v>35</v>
      </c>
      <c r="AC11" s="39">
        <v>40</v>
      </c>
      <c r="AD11" s="39">
        <v>34</v>
      </c>
      <c r="AE11" s="39">
        <v>50</v>
      </c>
      <c r="AF11" s="40">
        <f t="shared" si="7"/>
        <v>38.413793103448278</v>
      </c>
      <c r="AG11" s="41">
        <f t="shared" si="8"/>
        <v>3.8957859765693312E-2</v>
      </c>
      <c r="AH11" s="42">
        <f t="shared" si="3"/>
        <v>37</v>
      </c>
      <c r="AI11" s="40">
        <f t="shared" si="4"/>
        <v>8.49586975863361</v>
      </c>
      <c r="AJ11" s="40">
        <f t="shared" si="5"/>
        <v>46.909662862081888</v>
      </c>
      <c r="AK11" s="45">
        <f t="shared" si="6"/>
        <v>45.49586975863361</v>
      </c>
    </row>
    <row r="12" spans="1:37" ht="12.75" customHeight="1" x14ac:dyDescent="0.45">
      <c r="A12" s="37">
        <f t="shared" si="9"/>
        <v>9</v>
      </c>
      <c r="B12" s="38" t="s">
        <v>51</v>
      </c>
      <c r="C12" s="39">
        <v>33</v>
      </c>
      <c r="D12" s="39">
        <v>34</v>
      </c>
      <c r="E12" s="39">
        <v>37</v>
      </c>
      <c r="F12" s="39">
        <v>38</v>
      </c>
      <c r="G12" s="39">
        <v>26</v>
      </c>
      <c r="H12" s="39">
        <v>22</v>
      </c>
      <c r="I12" s="39">
        <v>33</v>
      </c>
      <c r="J12" s="39">
        <v>28</v>
      </c>
      <c r="K12" s="39">
        <v>46</v>
      </c>
      <c r="L12" s="39">
        <v>28</v>
      </c>
      <c r="M12" s="39">
        <v>29</v>
      </c>
      <c r="N12" s="39">
        <v>30</v>
      </c>
      <c r="O12" s="39">
        <v>18</v>
      </c>
      <c r="P12" s="39">
        <v>37</v>
      </c>
      <c r="Q12" s="39">
        <v>28</v>
      </c>
      <c r="R12" s="39">
        <v>34</v>
      </c>
      <c r="S12" s="39">
        <v>50</v>
      </c>
      <c r="T12" s="39">
        <v>37</v>
      </c>
      <c r="U12" s="39">
        <v>19</v>
      </c>
      <c r="V12" s="39">
        <v>20</v>
      </c>
      <c r="W12" s="39">
        <v>24</v>
      </c>
      <c r="X12" s="39">
        <v>36</v>
      </c>
      <c r="Y12" s="39">
        <v>22</v>
      </c>
      <c r="Z12" s="39">
        <v>43</v>
      </c>
      <c r="AA12" s="39">
        <v>16</v>
      </c>
      <c r="AB12" s="39">
        <v>27</v>
      </c>
      <c r="AC12" s="39">
        <v>24</v>
      </c>
      <c r="AD12" s="39">
        <v>19</v>
      </c>
      <c r="AE12" s="39">
        <v>34</v>
      </c>
      <c r="AF12" s="40">
        <f t="shared" si="7"/>
        <v>30.068965517241381</v>
      </c>
      <c r="AG12" s="41">
        <f t="shared" si="8"/>
        <v>3.0494841755551678E-2</v>
      </c>
      <c r="AH12" s="42">
        <f t="shared" si="3"/>
        <v>29</v>
      </c>
      <c r="AI12" s="40">
        <f t="shared" si="4"/>
        <v>8.5729267984525368</v>
      </c>
      <c r="AJ12" s="40">
        <f t="shared" si="5"/>
        <v>38.641892315693916</v>
      </c>
      <c r="AK12" s="45">
        <f t="shared" si="6"/>
        <v>37.572926798452535</v>
      </c>
    </row>
    <row r="13" spans="1:37" ht="12.75" customHeight="1" x14ac:dyDescent="0.45">
      <c r="A13" s="37">
        <f t="shared" si="9"/>
        <v>10</v>
      </c>
      <c r="B13" s="38" t="s">
        <v>15</v>
      </c>
      <c r="C13" s="39">
        <v>34</v>
      </c>
      <c r="D13" s="39">
        <v>27</v>
      </c>
      <c r="E13" s="39">
        <v>20</v>
      </c>
      <c r="F13" s="39">
        <v>20</v>
      </c>
      <c r="G13" s="39">
        <v>47</v>
      </c>
      <c r="H13" s="39">
        <v>44</v>
      </c>
      <c r="I13" s="39">
        <v>35</v>
      </c>
      <c r="J13" s="39">
        <v>35</v>
      </c>
      <c r="K13" s="39">
        <v>29</v>
      </c>
      <c r="L13" s="39">
        <v>31</v>
      </c>
      <c r="M13" s="39">
        <v>20</v>
      </c>
      <c r="N13" s="39">
        <v>31</v>
      </c>
      <c r="O13" s="39">
        <v>20</v>
      </c>
      <c r="P13" s="39">
        <v>26</v>
      </c>
      <c r="Q13" s="39">
        <v>32</v>
      </c>
      <c r="R13" s="39">
        <v>24</v>
      </c>
      <c r="S13" s="39">
        <v>26</v>
      </c>
      <c r="T13" s="39">
        <v>37</v>
      </c>
      <c r="U13" s="39">
        <v>27</v>
      </c>
      <c r="V13" s="39">
        <v>29</v>
      </c>
      <c r="W13" s="39">
        <v>30</v>
      </c>
      <c r="X13" s="39">
        <v>16</v>
      </c>
      <c r="Y13" s="39">
        <v>27</v>
      </c>
      <c r="Z13" s="39">
        <v>33</v>
      </c>
      <c r="AA13" s="39">
        <v>38</v>
      </c>
      <c r="AB13" s="39">
        <v>37</v>
      </c>
      <c r="AC13" s="39">
        <v>37</v>
      </c>
      <c r="AD13" s="39">
        <v>16</v>
      </c>
      <c r="AE13" s="39">
        <v>31</v>
      </c>
      <c r="AF13" s="40">
        <f t="shared" si="7"/>
        <v>29.620689655172413</v>
      </c>
      <c r="AG13" s="41">
        <f t="shared" si="8"/>
        <v>3.0040216821122581E-2</v>
      </c>
      <c r="AH13" s="42">
        <f t="shared" si="3"/>
        <v>30</v>
      </c>
      <c r="AI13" s="40">
        <f t="shared" si="4"/>
        <v>7.7062766306037256</v>
      </c>
      <c r="AJ13" s="40">
        <f t="shared" si="5"/>
        <v>37.326966285776138</v>
      </c>
      <c r="AK13" s="45">
        <f t="shared" si="6"/>
        <v>37.706276630603725</v>
      </c>
    </row>
    <row r="14" spans="1:37" ht="12.75" customHeight="1" x14ac:dyDescent="0.45">
      <c r="A14" s="37">
        <f t="shared" si="9"/>
        <v>11</v>
      </c>
      <c r="B14" s="38" t="s">
        <v>12</v>
      </c>
      <c r="C14" s="39">
        <v>32</v>
      </c>
      <c r="D14" s="39">
        <v>40</v>
      </c>
      <c r="E14" s="39">
        <v>38</v>
      </c>
      <c r="F14" s="39">
        <v>34</v>
      </c>
      <c r="G14" s="39">
        <v>33</v>
      </c>
      <c r="H14" s="39">
        <v>37</v>
      </c>
      <c r="I14" s="39">
        <v>32</v>
      </c>
      <c r="J14" s="39">
        <v>29</v>
      </c>
      <c r="K14" s="39">
        <v>30</v>
      </c>
      <c r="L14" s="39">
        <v>33</v>
      </c>
      <c r="M14" s="39">
        <v>27</v>
      </c>
      <c r="N14" s="39">
        <v>17</v>
      </c>
      <c r="O14" s="39">
        <v>20</v>
      </c>
      <c r="P14" s="39">
        <v>45</v>
      </c>
      <c r="Q14" s="39">
        <v>31</v>
      </c>
      <c r="R14" s="39">
        <v>31</v>
      </c>
      <c r="S14" s="39">
        <v>37</v>
      </c>
      <c r="T14" s="39">
        <v>34</v>
      </c>
      <c r="U14" s="39">
        <v>28</v>
      </c>
      <c r="V14" s="39">
        <v>27</v>
      </c>
      <c r="W14" s="39">
        <v>28</v>
      </c>
      <c r="X14" s="39">
        <v>23</v>
      </c>
      <c r="Y14" s="39">
        <v>29</v>
      </c>
      <c r="Z14" s="39">
        <v>32</v>
      </c>
      <c r="AA14" s="39">
        <v>25</v>
      </c>
      <c r="AB14" s="39">
        <v>19</v>
      </c>
      <c r="AC14" s="39">
        <v>18</v>
      </c>
      <c r="AD14" s="39">
        <v>20</v>
      </c>
      <c r="AE14" s="39">
        <v>24</v>
      </c>
      <c r="AF14" s="40">
        <f t="shared" si="7"/>
        <v>29.413793103448278</v>
      </c>
      <c r="AG14" s="41">
        <f t="shared" si="8"/>
        <v>2.9830389928309154E-2</v>
      </c>
      <c r="AH14" s="42">
        <f t="shared" si="3"/>
        <v>30</v>
      </c>
      <c r="AI14" s="40">
        <f t="shared" si="4"/>
        <v>6.847925866271531</v>
      </c>
      <c r="AJ14" s="40">
        <f t="shared" si="5"/>
        <v>36.261718969719809</v>
      </c>
      <c r="AK14" s="45">
        <f t="shared" si="6"/>
        <v>36.847925866271531</v>
      </c>
    </row>
    <row r="15" spans="1:37" ht="12.75" customHeight="1" x14ac:dyDescent="0.45">
      <c r="A15" s="37">
        <f t="shared" si="9"/>
        <v>12</v>
      </c>
      <c r="B15" s="38" t="s">
        <v>3</v>
      </c>
      <c r="C15" s="39">
        <v>31</v>
      </c>
      <c r="D15" s="39">
        <v>15</v>
      </c>
      <c r="E15" s="39">
        <v>36</v>
      </c>
      <c r="F15" s="39">
        <v>52</v>
      </c>
      <c r="G15" s="39">
        <v>35</v>
      </c>
      <c r="H15" s="39">
        <v>19</v>
      </c>
      <c r="I15" s="39">
        <v>34</v>
      </c>
      <c r="J15" s="39">
        <v>28</v>
      </c>
      <c r="K15" s="39">
        <v>22</v>
      </c>
      <c r="L15" s="39">
        <v>30</v>
      </c>
      <c r="M15" s="39">
        <v>15</v>
      </c>
      <c r="N15" s="39">
        <v>24</v>
      </c>
      <c r="O15" s="39">
        <v>21</v>
      </c>
      <c r="P15" s="39">
        <v>33</v>
      </c>
      <c r="Q15" s="39">
        <v>34</v>
      </c>
      <c r="R15" s="39">
        <v>27</v>
      </c>
      <c r="S15" s="39">
        <v>19</v>
      </c>
      <c r="T15" s="39">
        <v>22</v>
      </c>
      <c r="U15" s="39">
        <v>32</v>
      </c>
      <c r="V15" s="39">
        <v>25</v>
      </c>
      <c r="W15" s="39">
        <v>37</v>
      </c>
      <c r="X15" s="39">
        <v>26</v>
      </c>
      <c r="Y15" s="39">
        <v>25</v>
      </c>
      <c r="Z15" s="39">
        <v>29</v>
      </c>
      <c r="AA15" s="39">
        <v>21</v>
      </c>
      <c r="AB15" s="39">
        <v>18</v>
      </c>
      <c r="AC15" s="39">
        <v>16</v>
      </c>
      <c r="AD15" s="39">
        <v>27</v>
      </c>
      <c r="AE15" s="39">
        <v>33</v>
      </c>
      <c r="AF15" s="40">
        <f t="shared" si="7"/>
        <v>27.103448275862068</v>
      </c>
      <c r="AG15" s="41">
        <f t="shared" si="8"/>
        <v>2.7487322958559192E-2</v>
      </c>
      <c r="AH15" s="42">
        <f t="shared" si="3"/>
        <v>27</v>
      </c>
      <c r="AI15" s="40">
        <f t="shared" si="4"/>
        <v>8.1343400276069744</v>
      </c>
      <c r="AJ15" s="40">
        <f t="shared" si="5"/>
        <v>35.237788303469046</v>
      </c>
      <c r="AK15" s="45">
        <f t="shared" si="6"/>
        <v>35.134340027606974</v>
      </c>
    </row>
    <row r="16" spans="1:37" ht="12.75" customHeight="1" x14ac:dyDescent="0.45">
      <c r="A16" s="37">
        <f t="shared" si="9"/>
        <v>13</v>
      </c>
      <c r="B16" s="38" t="s">
        <v>21</v>
      </c>
      <c r="C16" s="39">
        <v>16</v>
      </c>
      <c r="D16" s="39">
        <v>30</v>
      </c>
      <c r="E16" s="39">
        <v>21</v>
      </c>
      <c r="F16" s="39">
        <v>28</v>
      </c>
      <c r="G16" s="39">
        <v>34</v>
      </c>
      <c r="H16" s="39">
        <v>29</v>
      </c>
      <c r="I16" s="39">
        <v>21</v>
      </c>
      <c r="J16" s="39">
        <v>26</v>
      </c>
      <c r="K16" s="39">
        <v>27</v>
      </c>
      <c r="L16" s="39">
        <v>35</v>
      </c>
      <c r="M16" s="39">
        <v>26</v>
      </c>
      <c r="N16" s="39">
        <v>26</v>
      </c>
      <c r="O16" s="39">
        <v>30</v>
      </c>
      <c r="P16" s="39">
        <v>30</v>
      </c>
      <c r="Q16" s="39">
        <v>28</v>
      </c>
      <c r="R16" s="39">
        <v>18</v>
      </c>
      <c r="S16" s="39">
        <v>32</v>
      </c>
      <c r="T16" s="39">
        <v>19</v>
      </c>
      <c r="U16" s="39">
        <v>33</v>
      </c>
      <c r="V16" s="39">
        <v>20</v>
      </c>
      <c r="W16" s="39">
        <v>34</v>
      </c>
      <c r="X16" s="39">
        <v>25</v>
      </c>
      <c r="Y16" s="39">
        <v>32</v>
      </c>
      <c r="Z16" s="39">
        <v>25</v>
      </c>
      <c r="AA16" s="39">
        <v>20</v>
      </c>
      <c r="AB16" s="39">
        <v>22</v>
      </c>
      <c r="AC16" s="39">
        <v>21</v>
      </c>
      <c r="AD16" s="39">
        <v>21</v>
      </c>
      <c r="AE16" s="39">
        <v>19</v>
      </c>
      <c r="AF16" s="40">
        <f t="shared" si="7"/>
        <v>25.793103448275861</v>
      </c>
      <c r="AG16" s="41">
        <f t="shared" si="8"/>
        <v>2.6158419304074143E-2</v>
      </c>
      <c r="AH16" s="42">
        <f t="shared" si="3"/>
        <v>26</v>
      </c>
      <c r="AI16" s="40">
        <f t="shared" si="4"/>
        <v>5.4992162450975552</v>
      </c>
      <c r="AJ16" s="40">
        <f t="shared" si="5"/>
        <v>31.292319693373415</v>
      </c>
      <c r="AK16" s="45">
        <f t="shared" si="6"/>
        <v>31.499216245097557</v>
      </c>
    </row>
    <row r="17" spans="1:37" ht="12.75" customHeight="1" x14ac:dyDescent="0.45">
      <c r="A17" s="37">
        <f t="shared" si="9"/>
        <v>14</v>
      </c>
      <c r="B17" s="38" t="s">
        <v>6</v>
      </c>
      <c r="C17" s="39">
        <v>22</v>
      </c>
      <c r="D17" s="39">
        <v>25</v>
      </c>
      <c r="E17" s="39">
        <v>11</v>
      </c>
      <c r="F17" s="39">
        <v>17</v>
      </c>
      <c r="G17" s="39">
        <v>29</v>
      </c>
      <c r="H17" s="39">
        <v>17</v>
      </c>
      <c r="I17" s="39">
        <v>23</v>
      </c>
      <c r="J17" s="39">
        <v>11</v>
      </c>
      <c r="K17" s="39">
        <v>24</v>
      </c>
      <c r="L17" s="39">
        <v>24</v>
      </c>
      <c r="M17" s="39">
        <v>19</v>
      </c>
      <c r="N17" s="39">
        <v>23</v>
      </c>
      <c r="O17" s="39">
        <v>19</v>
      </c>
      <c r="P17" s="39">
        <v>19</v>
      </c>
      <c r="Q17" s="39">
        <v>12</v>
      </c>
      <c r="R17" s="39">
        <v>28</v>
      </c>
      <c r="S17" s="39">
        <v>30</v>
      </c>
      <c r="T17" s="39">
        <v>22</v>
      </c>
      <c r="U17" s="39">
        <v>19</v>
      </c>
      <c r="V17" s="39">
        <v>26</v>
      </c>
      <c r="W17" s="39">
        <v>23</v>
      </c>
      <c r="X17" s="39">
        <v>14</v>
      </c>
      <c r="Y17" s="39">
        <v>18</v>
      </c>
      <c r="Z17" s="39">
        <v>26</v>
      </c>
      <c r="AA17" s="39">
        <v>28</v>
      </c>
      <c r="AB17" s="39">
        <v>18</v>
      </c>
      <c r="AC17" s="39">
        <v>21</v>
      </c>
      <c r="AD17" s="39">
        <v>13</v>
      </c>
      <c r="AE17" s="39">
        <v>15</v>
      </c>
      <c r="AF17" s="40">
        <f t="shared" si="7"/>
        <v>20.551724137931036</v>
      </c>
      <c r="AG17" s="41">
        <f t="shared" si="8"/>
        <v>2.0842804686133944E-2</v>
      </c>
      <c r="AH17" s="42">
        <f t="shared" si="3"/>
        <v>21</v>
      </c>
      <c r="AI17" s="40">
        <f t="shared" si="4"/>
        <v>5.4483693949694159</v>
      </c>
      <c r="AJ17" s="40">
        <f t="shared" si="5"/>
        <v>26.000093532900451</v>
      </c>
      <c r="AK17" s="45">
        <f t="shared" si="6"/>
        <v>26.448369394969415</v>
      </c>
    </row>
    <row r="18" spans="1:37" ht="12.75" customHeight="1" x14ac:dyDescent="0.45">
      <c r="A18" s="37">
        <f t="shared" si="9"/>
        <v>15</v>
      </c>
      <c r="B18" s="38" t="s">
        <v>14</v>
      </c>
      <c r="C18" s="39">
        <v>17</v>
      </c>
      <c r="D18" s="39">
        <v>11</v>
      </c>
      <c r="E18" s="39">
        <v>17</v>
      </c>
      <c r="F18" s="39">
        <v>28</v>
      </c>
      <c r="G18" s="39">
        <v>22</v>
      </c>
      <c r="H18" s="39">
        <v>21</v>
      </c>
      <c r="I18" s="39">
        <v>15</v>
      </c>
      <c r="J18" s="39">
        <v>16</v>
      </c>
      <c r="K18" s="39">
        <v>18</v>
      </c>
      <c r="L18" s="39">
        <v>25</v>
      </c>
      <c r="M18" s="39">
        <v>17</v>
      </c>
      <c r="N18" s="39">
        <v>17</v>
      </c>
      <c r="O18" s="39">
        <v>25</v>
      </c>
      <c r="P18" s="39">
        <v>28</v>
      </c>
      <c r="Q18" s="39">
        <v>34</v>
      </c>
      <c r="R18" s="39">
        <v>27</v>
      </c>
      <c r="S18" s="39">
        <v>22</v>
      </c>
      <c r="T18" s="39">
        <v>14</v>
      </c>
      <c r="U18" s="39">
        <v>21</v>
      </c>
      <c r="V18" s="39">
        <v>15</v>
      </c>
      <c r="W18" s="39">
        <v>20</v>
      </c>
      <c r="X18" s="39">
        <v>15</v>
      </c>
      <c r="Y18" s="39">
        <v>18</v>
      </c>
      <c r="Z18" s="39">
        <v>19</v>
      </c>
      <c r="AA18" s="39">
        <v>10</v>
      </c>
      <c r="AB18" s="39">
        <v>20</v>
      </c>
      <c r="AC18" s="39">
        <v>22</v>
      </c>
      <c r="AD18" s="39">
        <v>18</v>
      </c>
      <c r="AE18" s="39">
        <v>16</v>
      </c>
      <c r="AF18" s="40">
        <f t="shared" si="7"/>
        <v>19.586206896551722</v>
      </c>
      <c r="AG18" s="41">
        <f t="shared" si="8"/>
        <v>1.9863612519671274E-2</v>
      </c>
      <c r="AH18" s="42">
        <f t="shared" si="3"/>
        <v>18</v>
      </c>
      <c r="AI18" s="40">
        <f t="shared" si="4"/>
        <v>5.3620174866456392</v>
      </c>
      <c r="AJ18" s="40">
        <f t="shared" si="5"/>
        <v>24.948224383197363</v>
      </c>
      <c r="AK18" s="45">
        <f t="shared" si="6"/>
        <v>23.362017486645641</v>
      </c>
    </row>
    <row r="19" spans="1:37" ht="12.75" customHeight="1" x14ac:dyDescent="0.45">
      <c r="A19" s="37">
        <f t="shared" si="9"/>
        <v>16</v>
      </c>
      <c r="B19" s="38" t="s">
        <v>60</v>
      </c>
      <c r="C19" s="39">
        <v>21</v>
      </c>
      <c r="D19" s="39">
        <v>16</v>
      </c>
      <c r="E19" s="39">
        <v>7</v>
      </c>
      <c r="F19" s="39">
        <v>17</v>
      </c>
      <c r="G19" s="39">
        <v>21</v>
      </c>
      <c r="H19" s="39">
        <v>10</v>
      </c>
      <c r="I19" s="39">
        <v>13</v>
      </c>
      <c r="J19" s="39">
        <v>11</v>
      </c>
      <c r="K19" s="39">
        <v>15</v>
      </c>
      <c r="L19" s="39">
        <v>13</v>
      </c>
      <c r="M19" s="39">
        <v>16</v>
      </c>
      <c r="N19" s="39">
        <v>20</v>
      </c>
      <c r="O19" s="39">
        <v>11</v>
      </c>
      <c r="P19" s="39">
        <v>23</v>
      </c>
      <c r="Q19" s="39">
        <v>18</v>
      </c>
      <c r="R19" s="39">
        <v>17</v>
      </c>
      <c r="S19" s="39">
        <v>15</v>
      </c>
      <c r="T19" s="39">
        <v>15</v>
      </c>
      <c r="U19" s="39">
        <v>17</v>
      </c>
      <c r="V19" s="39">
        <v>14</v>
      </c>
      <c r="W19" s="39">
        <v>20</v>
      </c>
      <c r="X19" s="39">
        <v>12</v>
      </c>
      <c r="Y19" s="39">
        <v>23</v>
      </c>
      <c r="Z19" s="39">
        <v>12</v>
      </c>
      <c r="AA19" s="39">
        <v>13</v>
      </c>
      <c r="AB19" s="39">
        <v>13</v>
      </c>
      <c r="AC19" s="39">
        <v>16</v>
      </c>
      <c r="AD19" s="39">
        <v>25</v>
      </c>
      <c r="AE19" s="39">
        <v>19</v>
      </c>
      <c r="AF19" s="40">
        <f t="shared" si="7"/>
        <v>15.96551724137931</v>
      </c>
      <c r="AG19" s="41">
        <f t="shared" si="8"/>
        <v>1.6191641895436266E-2</v>
      </c>
      <c r="AH19" s="42">
        <f t="shared" si="3"/>
        <v>16</v>
      </c>
      <c r="AI19" s="40">
        <f t="shared" si="4"/>
        <v>4.3051693066150953</v>
      </c>
      <c r="AJ19" s="40">
        <f t="shared" si="5"/>
        <v>20.270686547994405</v>
      </c>
      <c r="AK19" s="45">
        <f t="shared" si="6"/>
        <v>20.305169306615095</v>
      </c>
    </row>
    <row r="20" spans="1:37" ht="12.75" customHeight="1" x14ac:dyDescent="0.45">
      <c r="A20" s="37">
        <f t="shared" si="9"/>
        <v>17</v>
      </c>
      <c r="B20" s="38" t="s">
        <v>16</v>
      </c>
      <c r="C20" s="39">
        <v>8</v>
      </c>
      <c r="D20" s="39">
        <v>7</v>
      </c>
      <c r="E20" s="39">
        <v>10</v>
      </c>
      <c r="F20" s="39">
        <v>10</v>
      </c>
      <c r="G20" s="39">
        <v>19</v>
      </c>
      <c r="H20" s="39">
        <v>8</v>
      </c>
      <c r="I20" s="39">
        <v>13</v>
      </c>
      <c r="J20" s="39">
        <v>14</v>
      </c>
      <c r="K20" s="39">
        <v>11</v>
      </c>
      <c r="L20" s="39">
        <v>20</v>
      </c>
      <c r="M20" s="39">
        <v>13</v>
      </c>
      <c r="N20" s="39">
        <v>15</v>
      </c>
      <c r="O20" s="39">
        <v>15</v>
      </c>
      <c r="P20" s="39">
        <v>20</v>
      </c>
      <c r="Q20" s="39">
        <v>16</v>
      </c>
      <c r="R20" s="39">
        <v>8</v>
      </c>
      <c r="S20" s="39">
        <v>14</v>
      </c>
      <c r="T20" s="39">
        <v>19</v>
      </c>
      <c r="U20" s="39">
        <v>7</v>
      </c>
      <c r="V20" s="39">
        <v>11</v>
      </c>
      <c r="W20" s="39">
        <v>15</v>
      </c>
      <c r="X20" s="39">
        <v>11</v>
      </c>
      <c r="Y20" s="39">
        <v>14</v>
      </c>
      <c r="Z20" s="39">
        <v>9</v>
      </c>
      <c r="AA20" s="39">
        <v>19</v>
      </c>
      <c r="AB20" s="39">
        <v>8</v>
      </c>
      <c r="AC20" s="39">
        <v>19</v>
      </c>
      <c r="AD20" s="39">
        <v>13</v>
      </c>
      <c r="AE20" s="39">
        <v>21</v>
      </c>
      <c r="AF20" s="40">
        <f t="shared" si="7"/>
        <v>13.344827586206897</v>
      </c>
      <c r="AG20" s="41">
        <f t="shared" si="8"/>
        <v>1.3533834586466169E-2</v>
      </c>
      <c r="AH20" s="42">
        <f t="shared" si="3"/>
        <v>13</v>
      </c>
      <c r="AI20" s="40">
        <f t="shared" si="4"/>
        <v>4.4100199389650125</v>
      </c>
      <c r="AJ20" s="40">
        <f t="shared" si="5"/>
        <v>17.754847525171911</v>
      </c>
      <c r="AK20" s="45">
        <f t="shared" si="6"/>
        <v>17.410019938965014</v>
      </c>
    </row>
    <row r="21" spans="1:37" ht="12.75" customHeight="1" x14ac:dyDescent="0.45">
      <c r="A21" s="37">
        <f t="shared" si="9"/>
        <v>18</v>
      </c>
      <c r="B21" s="38" t="s">
        <v>11</v>
      </c>
      <c r="C21" s="39">
        <v>20</v>
      </c>
      <c r="D21" s="39">
        <v>10</v>
      </c>
      <c r="E21" s="39">
        <v>17</v>
      </c>
      <c r="F21" s="39">
        <v>11</v>
      </c>
      <c r="G21" s="39">
        <v>11</v>
      </c>
      <c r="H21" s="39">
        <v>12</v>
      </c>
      <c r="I21" s="39">
        <v>13</v>
      </c>
      <c r="J21" s="39">
        <v>9</v>
      </c>
      <c r="K21" s="39">
        <v>8</v>
      </c>
      <c r="L21" s="39">
        <v>7</v>
      </c>
      <c r="M21" s="39">
        <v>16</v>
      </c>
      <c r="N21" s="39">
        <v>10</v>
      </c>
      <c r="O21" s="39">
        <v>9</v>
      </c>
      <c r="P21" s="39">
        <v>9</v>
      </c>
      <c r="Q21" s="39">
        <v>10</v>
      </c>
      <c r="R21" s="39">
        <v>11</v>
      </c>
      <c r="S21" s="39">
        <v>7</v>
      </c>
      <c r="T21" s="39">
        <v>11</v>
      </c>
      <c r="U21" s="39">
        <v>14</v>
      </c>
      <c r="V21" s="39">
        <v>11</v>
      </c>
      <c r="W21" s="39">
        <v>20</v>
      </c>
      <c r="X21" s="39">
        <v>10</v>
      </c>
      <c r="Y21" s="39">
        <v>11</v>
      </c>
      <c r="Z21" s="39">
        <v>17</v>
      </c>
      <c r="AA21" s="39">
        <v>10</v>
      </c>
      <c r="AB21" s="39">
        <v>14</v>
      </c>
      <c r="AC21" s="39">
        <v>7</v>
      </c>
      <c r="AD21" s="39">
        <v>8</v>
      </c>
      <c r="AE21" s="39">
        <v>11</v>
      </c>
      <c r="AF21" s="40">
        <f t="shared" si="7"/>
        <v>11.517241379310345</v>
      </c>
      <c r="AG21" s="41">
        <f t="shared" si="8"/>
        <v>1.1680363699947547E-2</v>
      </c>
      <c r="AH21" s="42">
        <f t="shared" si="3"/>
        <v>11</v>
      </c>
      <c r="AI21" s="40">
        <f t="shared" si="4"/>
        <v>3.571921148297533</v>
      </c>
      <c r="AJ21" s="40">
        <f t="shared" si="5"/>
        <v>15.089162527607879</v>
      </c>
      <c r="AK21" s="45">
        <f t="shared" si="6"/>
        <v>14.571921148297534</v>
      </c>
    </row>
    <row r="22" spans="1:37" ht="12.75" customHeight="1" x14ac:dyDescent="0.45">
      <c r="A22" s="37">
        <f t="shared" si="9"/>
        <v>19</v>
      </c>
      <c r="B22" s="65" t="s">
        <v>10</v>
      </c>
      <c r="C22" s="39">
        <v>16</v>
      </c>
      <c r="D22" s="39">
        <v>13</v>
      </c>
      <c r="E22" s="39">
        <v>7</v>
      </c>
      <c r="F22" s="39">
        <v>10</v>
      </c>
      <c r="G22" s="39">
        <v>6</v>
      </c>
      <c r="H22" s="39">
        <v>10</v>
      </c>
      <c r="I22" s="39">
        <v>14</v>
      </c>
      <c r="J22" s="39">
        <v>10</v>
      </c>
      <c r="K22" s="39">
        <v>6</v>
      </c>
      <c r="L22" s="39">
        <v>9</v>
      </c>
      <c r="M22" s="39">
        <v>12</v>
      </c>
      <c r="N22" s="39">
        <v>9</v>
      </c>
      <c r="O22" s="39">
        <v>17</v>
      </c>
      <c r="P22" s="39">
        <v>16</v>
      </c>
      <c r="Q22" s="39">
        <v>16</v>
      </c>
      <c r="R22" s="39">
        <v>11</v>
      </c>
      <c r="S22" s="39">
        <v>6</v>
      </c>
      <c r="T22" s="39">
        <v>16</v>
      </c>
      <c r="U22" s="39">
        <v>8</v>
      </c>
      <c r="V22" s="39">
        <v>9</v>
      </c>
      <c r="W22" s="39">
        <v>10</v>
      </c>
      <c r="X22" s="39">
        <v>7</v>
      </c>
      <c r="Y22" s="39">
        <v>7</v>
      </c>
      <c r="Z22" s="39">
        <v>13</v>
      </c>
      <c r="AA22" s="39">
        <v>12</v>
      </c>
      <c r="AB22" s="39">
        <v>12</v>
      </c>
      <c r="AC22" s="39">
        <v>5</v>
      </c>
      <c r="AD22" s="39">
        <v>3</v>
      </c>
      <c r="AE22" s="39">
        <v>8</v>
      </c>
      <c r="AF22" s="40">
        <f t="shared" si="7"/>
        <v>10.275862068965518</v>
      </c>
      <c r="AG22" s="41">
        <f t="shared" si="8"/>
        <v>1.0421402343066972E-2</v>
      </c>
      <c r="AH22" s="42">
        <f t="shared" si="3"/>
        <v>10</v>
      </c>
      <c r="AI22" s="40">
        <f t="shared" si="4"/>
        <v>3.7692037026040577</v>
      </c>
      <c r="AJ22" s="40">
        <f t="shared" si="5"/>
        <v>14.045065771569575</v>
      </c>
      <c r="AK22" s="45">
        <f t="shared" si="6"/>
        <v>13.769203702604058</v>
      </c>
    </row>
    <row r="23" spans="1:37" ht="12.75" customHeight="1" x14ac:dyDescent="0.45">
      <c r="A23" s="37">
        <f t="shared" si="9"/>
        <v>20</v>
      </c>
      <c r="B23" s="38" t="s">
        <v>25</v>
      </c>
      <c r="C23" s="39">
        <v>11</v>
      </c>
      <c r="D23" s="39">
        <v>8</v>
      </c>
      <c r="E23" s="39">
        <v>4</v>
      </c>
      <c r="F23" s="39">
        <v>4</v>
      </c>
      <c r="G23" s="39">
        <v>6</v>
      </c>
      <c r="H23" s="39">
        <v>9</v>
      </c>
      <c r="I23" s="39">
        <v>5</v>
      </c>
      <c r="J23" s="39">
        <v>11</v>
      </c>
      <c r="K23" s="39">
        <v>6</v>
      </c>
      <c r="L23" s="39">
        <v>7</v>
      </c>
      <c r="M23" s="39">
        <v>14</v>
      </c>
      <c r="N23" s="39">
        <v>13</v>
      </c>
      <c r="O23" s="39">
        <v>11</v>
      </c>
      <c r="P23" s="39">
        <v>3</v>
      </c>
      <c r="Q23" s="39">
        <v>16</v>
      </c>
      <c r="R23" s="39">
        <v>10</v>
      </c>
      <c r="S23" s="39">
        <v>6</v>
      </c>
      <c r="T23" s="39">
        <v>7</v>
      </c>
      <c r="U23" s="39">
        <v>13</v>
      </c>
      <c r="V23" s="39">
        <v>13</v>
      </c>
      <c r="W23" s="39">
        <v>4</v>
      </c>
      <c r="X23" s="39">
        <v>4</v>
      </c>
      <c r="Y23" s="39">
        <v>8</v>
      </c>
      <c r="Z23" s="39">
        <v>5</v>
      </c>
      <c r="AA23" s="39">
        <v>11</v>
      </c>
      <c r="AB23" s="39">
        <v>10</v>
      </c>
      <c r="AC23" s="39">
        <v>7</v>
      </c>
      <c r="AD23" s="39">
        <v>9</v>
      </c>
      <c r="AE23" s="39">
        <v>11</v>
      </c>
      <c r="AF23" s="40">
        <f t="shared" si="7"/>
        <v>8.4827586206896548</v>
      </c>
      <c r="AG23" s="41">
        <f t="shared" si="8"/>
        <v>8.6029026053505864E-3</v>
      </c>
      <c r="AH23" s="42">
        <f t="shared" si="3"/>
        <v>8</v>
      </c>
      <c r="AI23" s="40">
        <f t="shared" si="4"/>
        <v>3.511416987639568</v>
      </c>
      <c r="AJ23" s="40">
        <f t="shared" si="5"/>
        <v>11.994175608329222</v>
      </c>
      <c r="AK23" s="45">
        <f t="shared" si="6"/>
        <v>11.511416987639567</v>
      </c>
    </row>
    <row r="24" spans="1:37" ht="12.75" customHeight="1" x14ac:dyDescent="0.45">
      <c r="A24" s="37">
        <f t="shared" si="9"/>
        <v>21</v>
      </c>
      <c r="B24" s="38" t="s">
        <v>58</v>
      </c>
      <c r="C24" s="39">
        <v>8</v>
      </c>
      <c r="D24" s="39">
        <v>6</v>
      </c>
      <c r="E24" s="39">
        <v>5</v>
      </c>
      <c r="F24" s="39">
        <v>11</v>
      </c>
      <c r="G24" s="39">
        <v>6</v>
      </c>
      <c r="H24" s="39">
        <v>6</v>
      </c>
      <c r="I24" s="39">
        <v>5</v>
      </c>
      <c r="J24" s="39">
        <v>3</v>
      </c>
      <c r="K24" s="39">
        <v>6</v>
      </c>
      <c r="L24" s="39">
        <v>11</v>
      </c>
      <c r="M24" s="39">
        <v>4</v>
      </c>
      <c r="N24" s="39">
        <v>8</v>
      </c>
      <c r="O24" s="39">
        <v>6</v>
      </c>
      <c r="P24" s="39">
        <v>6</v>
      </c>
      <c r="Q24" s="39">
        <v>6</v>
      </c>
      <c r="R24" s="39">
        <v>10</v>
      </c>
      <c r="S24" s="39">
        <v>6</v>
      </c>
      <c r="T24" s="39">
        <v>10</v>
      </c>
      <c r="U24" s="39">
        <v>7</v>
      </c>
      <c r="V24" s="39">
        <v>5</v>
      </c>
      <c r="W24" s="39">
        <v>18</v>
      </c>
      <c r="X24" s="39">
        <v>3</v>
      </c>
      <c r="Y24" s="39">
        <v>10</v>
      </c>
      <c r="Z24" s="39">
        <v>13</v>
      </c>
      <c r="AA24" s="39">
        <v>9</v>
      </c>
      <c r="AB24" s="39">
        <v>9</v>
      </c>
      <c r="AC24" s="39">
        <v>5</v>
      </c>
      <c r="AD24" s="39">
        <v>6</v>
      </c>
      <c r="AE24" s="39">
        <v>10</v>
      </c>
      <c r="AF24" s="40">
        <f t="shared" si="7"/>
        <v>7.5172413793103452</v>
      </c>
      <c r="AG24" s="41">
        <f t="shared" si="8"/>
        <v>7.6237104388879196E-3</v>
      </c>
      <c r="AH24" s="42">
        <f t="shared" si="3"/>
        <v>6</v>
      </c>
      <c r="AI24" s="40">
        <f t="shared" si="4"/>
        <v>3.2361870162184521</v>
      </c>
      <c r="AJ24" s="40">
        <f t="shared" si="5"/>
        <v>10.753428395528797</v>
      </c>
      <c r="AK24" s="45">
        <f t="shared" si="6"/>
        <v>9.2361870162184516</v>
      </c>
    </row>
    <row r="25" spans="1:37" ht="12.75" customHeight="1" x14ac:dyDescent="0.45">
      <c r="A25" s="37">
        <f t="shared" si="9"/>
        <v>22</v>
      </c>
      <c r="B25" s="38" t="s">
        <v>9</v>
      </c>
      <c r="C25" s="39">
        <v>11</v>
      </c>
      <c r="D25" s="39">
        <v>4</v>
      </c>
      <c r="E25" s="39">
        <v>3</v>
      </c>
      <c r="F25" s="39">
        <v>10</v>
      </c>
      <c r="G25" s="39">
        <v>9</v>
      </c>
      <c r="H25" s="39">
        <v>4</v>
      </c>
      <c r="I25" s="39">
        <v>5</v>
      </c>
      <c r="J25" s="39">
        <v>6</v>
      </c>
      <c r="K25" s="39">
        <v>11</v>
      </c>
      <c r="L25" s="39">
        <v>7</v>
      </c>
      <c r="M25" s="39">
        <v>9</v>
      </c>
      <c r="N25" s="39">
        <v>7</v>
      </c>
      <c r="O25" s="39">
        <v>7</v>
      </c>
      <c r="P25" s="39">
        <v>9</v>
      </c>
      <c r="Q25" s="39">
        <v>6</v>
      </c>
      <c r="R25" s="39">
        <v>9</v>
      </c>
      <c r="S25" s="39">
        <v>10</v>
      </c>
      <c r="T25" s="39">
        <v>7</v>
      </c>
      <c r="U25" s="39">
        <v>6</v>
      </c>
      <c r="V25" s="39">
        <v>4</v>
      </c>
      <c r="W25" s="39">
        <v>6</v>
      </c>
      <c r="X25" s="39">
        <v>4</v>
      </c>
      <c r="Y25" s="39">
        <v>9</v>
      </c>
      <c r="Z25" s="39">
        <v>4</v>
      </c>
      <c r="AA25" s="39">
        <v>8</v>
      </c>
      <c r="AB25" s="39">
        <v>7</v>
      </c>
      <c r="AC25" s="39">
        <v>4</v>
      </c>
      <c r="AD25" s="39">
        <v>5</v>
      </c>
      <c r="AE25" s="39">
        <v>4</v>
      </c>
      <c r="AF25" s="40">
        <f t="shared" si="7"/>
        <v>6.7241379310344831</v>
      </c>
      <c r="AG25" s="41">
        <f t="shared" si="8"/>
        <v>6.8193740164364421E-3</v>
      </c>
      <c r="AH25" s="42">
        <f t="shared" si="3"/>
        <v>7</v>
      </c>
      <c r="AI25" s="40">
        <f t="shared" si="4"/>
        <v>2.3889111644688961</v>
      </c>
      <c r="AJ25" s="40">
        <f t="shared" si="5"/>
        <v>9.1130490955033796</v>
      </c>
      <c r="AK25" s="45">
        <f t="shared" si="6"/>
        <v>9.3889111644688956</v>
      </c>
    </row>
    <row r="26" spans="1:37" ht="12.75" customHeight="1" x14ac:dyDescent="0.45">
      <c r="A26" s="37">
        <f t="shared" si="9"/>
        <v>23</v>
      </c>
      <c r="B26" s="38" t="s">
        <v>18</v>
      </c>
      <c r="C26" s="39">
        <v>3</v>
      </c>
      <c r="D26" s="39">
        <v>1</v>
      </c>
      <c r="E26" s="39">
        <v>3</v>
      </c>
      <c r="F26" s="39">
        <v>3</v>
      </c>
      <c r="G26" s="39">
        <v>3</v>
      </c>
      <c r="H26" s="39">
        <v>5</v>
      </c>
      <c r="I26" s="39">
        <v>4</v>
      </c>
      <c r="J26" s="39">
        <v>3</v>
      </c>
      <c r="K26" s="39">
        <v>8</v>
      </c>
      <c r="L26" s="39">
        <v>2</v>
      </c>
      <c r="M26" s="39">
        <v>1</v>
      </c>
      <c r="N26" s="39">
        <v>6</v>
      </c>
      <c r="O26" s="39">
        <v>5</v>
      </c>
      <c r="P26" s="39">
        <v>4</v>
      </c>
      <c r="Q26" s="39">
        <v>4</v>
      </c>
      <c r="R26" s="39">
        <v>1</v>
      </c>
      <c r="S26" s="39">
        <v>5</v>
      </c>
      <c r="T26" s="39">
        <v>6</v>
      </c>
      <c r="U26" s="39">
        <v>9</v>
      </c>
      <c r="V26" s="39">
        <v>4</v>
      </c>
      <c r="W26" s="39">
        <v>3</v>
      </c>
      <c r="X26" s="39">
        <v>6</v>
      </c>
      <c r="Y26" s="39">
        <v>2</v>
      </c>
      <c r="Z26" s="39">
        <v>6</v>
      </c>
      <c r="AA26" s="39">
        <v>4</v>
      </c>
      <c r="AB26" s="39">
        <v>5</v>
      </c>
      <c r="AC26" s="39">
        <v>9</v>
      </c>
      <c r="AD26" s="39">
        <v>3</v>
      </c>
      <c r="AE26" s="39">
        <v>6</v>
      </c>
      <c r="AF26" s="40">
        <f t="shared" si="7"/>
        <v>4.2758620689655169</v>
      </c>
      <c r="AG26" s="41">
        <f t="shared" si="8"/>
        <v>4.3364224514775319E-3</v>
      </c>
      <c r="AH26" s="42">
        <f t="shared" si="3"/>
        <v>4</v>
      </c>
      <c r="AI26" s="40">
        <f t="shared" si="4"/>
        <v>2.1530136971918141</v>
      </c>
      <c r="AJ26" s="40">
        <f t="shared" si="5"/>
        <v>6.428875766157331</v>
      </c>
      <c r="AK26" s="45">
        <f t="shared" si="6"/>
        <v>6.1530136971918141</v>
      </c>
    </row>
    <row r="27" spans="1:37" ht="12.75" customHeight="1" x14ac:dyDescent="0.45">
      <c r="A27" s="37">
        <f t="shared" si="9"/>
        <v>24</v>
      </c>
      <c r="B27" s="38" t="s">
        <v>19</v>
      </c>
      <c r="C27" s="39">
        <v>4</v>
      </c>
      <c r="D27" s="39">
        <v>3</v>
      </c>
      <c r="E27" s="39">
        <v>3</v>
      </c>
      <c r="F27" s="39">
        <v>5</v>
      </c>
      <c r="G27" s="39">
        <v>8</v>
      </c>
      <c r="H27" s="39">
        <v>8</v>
      </c>
      <c r="I27" s="39">
        <v>4</v>
      </c>
      <c r="J27" s="39">
        <v>5</v>
      </c>
      <c r="K27" s="39">
        <v>3</v>
      </c>
      <c r="L27" s="39">
        <v>1</v>
      </c>
      <c r="M27" s="39">
        <v>3</v>
      </c>
      <c r="N27" s="39">
        <v>1</v>
      </c>
      <c r="O27" s="39">
        <v>0</v>
      </c>
      <c r="P27" s="39">
        <v>1</v>
      </c>
      <c r="Q27" s="39">
        <v>3</v>
      </c>
      <c r="R27" s="39">
        <v>7</v>
      </c>
      <c r="S27" s="39">
        <v>4</v>
      </c>
      <c r="T27" s="39">
        <v>3</v>
      </c>
      <c r="U27" s="39">
        <v>3</v>
      </c>
      <c r="V27" s="39">
        <v>4</v>
      </c>
      <c r="W27" s="39">
        <v>5</v>
      </c>
      <c r="X27" s="39">
        <v>4</v>
      </c>
      <c r="Y27" s="39">
        <v>5</v>
      </c>
      <c r="Z27" s="39">
        <v>2</v>
      </c>
      <c r="AA27" s="39">
        <v>3</v>
      </c>
      <c r="AB27" s="39">
        <v>4</v>
      </c>
      <c r="AC27" s="39">
        <v>8</v>
      </c>
      <c r="AD27" s="39">
        <v>5</v>
      </c>
      <c r="AE27" s="39">
        <v>0</v>
      </c>
      <c r="AF27" s="40">
        <f t="shared" si="7"/>
        <v>3.7586206896551726</v>
      </c>
      <c r="AG27" s="41">
        <f t="shared" si="8"/>
        <v>3.8118552194439598E-3</v>
      </c>
      <c r="AH27" s="42">
        <f t="shared" si="3"/>
        <v>4</v>
      </c>
      <c r="AI27" s="40">
        <f t="shared" si="4"/>
        <v>2.1655611680148388</v>
      </c>
      <c r="AJ27" s="40">
        <f t="shared" si="5"/>
        <v>5.9241818576700114</v>
      </c>
      <c r="AK27" s="45">
        <f t="shared" si="6"/>
        <v>6.1655611680148388</v>
      </c>
    </row>
    <row r="28" spans="1:37" ht="12.75" customHeight="1" x14ac:dyDescent="0.45">
      <c r="A28" s="37">
        <f t="shared" si="9"/>
        <v>25</v>
      </c>
      <c r="B28" s="38" t="s">
        <v>26</v>
      </c>
      <c r="C28" s="39">
        <v>3</v>
      </c>
      <c r="D28" s="39">
        <v>0</v>
      </c>
      <c r="E28" s="39">
        <v>0</v>
      </c>
      <c r="F28" s="39">
        <v>4</v>
      </c>
      <c r="G28" s="39">
        <v>6</v>
      </c>
      <c r="H28" s="39">
        <v>1</v>
      </c>
      <c r="I28" s="39">
        <v>1</v>
      </c>
      <c r="J28" s="39">
        <v>1</v>
      </c>
      <c r="K28" s="39">
        <v>2</v>
      </c>
      <c r="L28" s="39">
        <v>3</v>
      </c>
      <c r="M28" s="39">
        <v>2</v>
      </c>
      <c r="N28" s="39">
        <v>2</v>
      </c>
      <c r="O28" s="39">
        <v>6</v>
      </c>
      <c r="P28" s="39">
        <v>10</v>
      </c>
      <c r="Q28" s="39">
        <v>3</v>
      </c>
      <c r="R28" s="39">
        <v>2</v>
      </c>
      <c r="S28" s="39">
        <v>6</v>
      </c>
      <c r="T28" s="39">
        <v>3</v>
      </c>
      <c r="U28" s="39">
        <v>7</v>
      </c>
      <c r="V28" s="39">
        <v>2</v>
      </c>
      <c r="W28" s="39">
        <v>0</v>
      </c>
      <c r="X28" s="39">
        <v>5</v>
      </c>
      <c r="Y28" s="39">
        <v>6</v>
      </c>
      <c r="Z28" s="39">
        <v>7</v>
      </c>
      <c r="AA28" s="39">
        <v>5</v>
      </c>
      <c r="AB28" s="39">
        <v>6</v>
      </c>
      <c r="AC28" s="39">
        <v>7</v>
      </c>
      <c r="AD28" s="39">
        <v>4</v>
      </c>
      <c r="AE28" s="39">
        <v>1</v>
      </c>
      <c r="AF28" s="40">
        <f t="shared" si="7"/>
        <v>3.6206896551724137</v>
      </c>
      <c r="AG28" s="41">
        <f t="shared" si="8"/>
        <v>3.6719706242350067E-3</v>
      </c>
      <c r="AH28" s="42">
        <f t="shared" si="3"/>
        <v>3</v>
      </c>
      <c r="AI28" s="40">
        <f t="shared" si="4"/>
        <v>2.5968909034713068</v>
      </c>
      <c r="AJ28" s="40">
        <f t="shared" si="5"/>
        <v>6.2175805586437205</v>
      </c>
      <c r="AK28" s="45">
        <f t="shared" si="6"/>
        <v>5.5968909034713068</v>
      </c>
    </row>
    <row r="29" spans="1:37" ht="12.75" customHeight="1" x14ac:dyDescent="0.45">
      <c r="A29" s="37">
        <f t="shared" si="9"/>
        <v>26</v>
      </c>
      <c r="B29" s="38" t="s">
        <v>22</v>
      </c>
      <c r="C29" s="39">
        <v>5</v>
      </c>
      <c r="D29" s="39">
        <v>1</v>
      </c>
      <c r="E29" s="39">
        <v>4</v>
      </c>
      <c r="F29" s="39">
        <v>3</v>
      </c>
      <c r="G29" s="39">
        <v>1</v>
      </c>
      <c r="H29" s="39">
        <v>1</v>
      </c>
      <c r="I29" s="39">
        <v>4</v>
      </c>
      <c r="J29" s="39">
        <v>1</v>
      </c>
      <c r="K29" s="39">
        <v>4</v>
      </c>
      <c r="L29" s="39">
        <v>4</v>
      </c>
      <c r="M29" s="39">
        <v>1</v>
      </c>
      <c r="N29" s="39">
        <v>1</v>
      </c>
      <c r="O29" s="39">
        <v>3</v>
      </c>
      <c r="P29" s="39">
        <v>2</v>
      </c>
      <c r="Q29" s="39">
        <v>1</v>
      </c>
      <c r="R29" s="39">
        <v>2</v>
      </c>
      <c r="S29" s="39">
        <v>5</v>
      </c>
      <c r="T29" s="39">
        <v>3</v>
      </c>
      <c r="U29" s="39">
        <v>4</v>
      </c>
      <c r="V29" s="39">
        <v>2</v>
      </c>
      <c r="W29" s="39">
        <v>8</v>
      </c>
      <c r="X29" s="39">
        <v>3</v>
      </c>
      <c r="Y29" s="39">
        <v>3</v>
      </c>
      <c r="Z29" s="39">
        <v>4</v>
      </c>
      <c r="AA29" s="39">
        <v>1</v>
      </c>
      <c r="AB29" s="39">
        <v>4</v>
      </c>
      <c r="AC29" s="39">
        <v>2</v>
      </c>
      <c r="AD29" s="39">
        <v>2</v>
      </c>
      <c r="AE29" s="39">
        <v>1</v>
      </c>
      <c r="AF29" s="40">
        <f t="shared" si="7"/>
        <v>2.7586206896551726</v>
      </c>
      <c r="AG29" s="41">
        <f t="shared" si="8"/>
        <v>2.797691904179053E-3</v>
      </c>
      <c r="AH29" s="42">
        <f t="shared" si="3"/>
        <v>3</v>
      </c>
      <c r="AI29" s="40">
        <f t="shared" si="4"/>
        <v>1.6830069266853707</v>
      </c>
      <c r="AJ29" s="40">
        <f t="shared" si="5"/>
        <v>4.4416276163405435</v>
      </c>
      <c r="AK29" s="45">
        <f t="shared" si="6"/>
        <v>4.6830069266853709</v>
      </c>
    </row>
    <row r="30" spans="1:37" ht="12.75" customHeight="1" x14ac:dyDescent="0.45">
      <c r="A30" s="37">
        <f t="shared" si="9"/>
        <v>27</v>
      </c>
      <c r="B30" s="38" t="s">
        <v>17</v>
      </c>
      <c r="C30" s="39">
        <v>5</v>
      </c>
      <c r="D30" s="39">
        <v>1</v>
      </c>
      <c r="E30" s="39">
        <v>3</v>
      </c>
      <c r="F30" s="39">
        <v>2</v>
      </c>
      <c r="G30" s="39">
        <v>0</v>
      </c>
      <c r="H30" s="39">
        <v>3</v>
      </c>
      <c r="I30" s="39">
        <v>0</v>
      </c>
      <c r="J30" s="39">
        <v>2</v>
      </c>
      <c r="K30" s="39">
        <v>0</v>
      </c>
      <c r="L30" s="39">
        <v>2</v>
      </c>
      <c r="M30" s="39">
        <v>0</v>
      </c>
      <c r="N30" s="39">
        <v>1</v>
      </c>
      <c r="O30" s="39">
        <v>4</v>
      </c>
      <c r="P30" s="39">
        <v>6</v>
      </c>
      <c r="Q30" s="39">
        <v>2</v>
      </c>
      <c r="R30" s="39">
        <v>3</v>
      </c>
      <c r="S30" s="39">
        <v>3</v>
      </c>
      <c r="T30" s="39">
        <v>0</v>
      </c>
      <c r="U30" s="39">
        <v>0</v>
      </c>
      <c r="V30" s="39">
        <v>1</v>
      </c>
      <c r="W30" s="39">
        <v>4</v>
      </c>
      <c r="X30" s="39">
        <v>2</v>
      </c>
      <c r="Y30" s="39">
        <v>3</v>
      </c>
      <c r="Z30" s="39">
        <v>0</v>
      </c>
      <c r="AA30" s="39">
        <v>2</v>
      </c>
      <c r="AB30" s="39">
        <v>3</v>
      </c>
      <c r="AC30" s="39">
        <v>3</v>
      </c>
      <c r="AD30" s="39">
        <v>1</v>
      </c>
      <c r="AE30" s="39">
        <v>9</v>
      </c>
      <c r="AF30" s="40">
        <f t="shared" si="7"/>
        <v>2.2413793103448274</v>
      </c>
      <c r="AG30" s="41">
        <f t="shared" si="8"/>
        <v>2.2731246721454804E-3</v>
      </c>
      <c r="AH30" s="42">
        <f t="shared" si="3"/>
        <v>2</v>
      </c>
      <c r="AI30" s="40">
        <f t="shared" si="4"/>
        <v>2.0642392651634074</v>
      </c>
      <c r="AJ30" s="40">
        <f t="shared" si="5"/>
        <v>4.3056185755082348</v>
      </c>
      <c r="AK30" s="45">
        <f t="shared" si="6"/>
        <v>4.0642392651634074</v>
      </c>
    </row>
    <row r="31" spans="1:37" ht="12.75" customHeight="1" x14ac:dyDescent="0.45">
      <c r="A31" s="37">
        <f t="shared" si="9"/>
        <v>28</v>
      </c>
      <c r="B31" s="38" t="s">
        <v>23</v>
      </c>
      <c r="C31" s="39">
        <v>0</v>
      </c>
      <c r="D31" s="39">
        <v>3</v>
      </c>
      <c r="E31" s="39">
        <v>2</v>
      </c>
      <c r="F31" s="39">
        <v>5</v>
      </c>
      <c r="G31" s="39">
        <v>0</v>
      </c>
      <c r="H31" s="39">
        <v>1</v>
      </c>
      <c r="I31" s="39">
        <v>2</v>
      </c>
      <c r="J31" s="39">
        <v>0</v>
      </c>
      <c r="K31" s="39">
        <v>1</v>
      </c>
      <c r="L31" s="39">
        <v>1</v>
      </c>
      <c r="M31" s="39">
        <v>3</v>
      </c>
      <c r="N31" s="39">
        <v>0</v>
      </c>
      <c r="O31" s="39">
        <v>1</v>
      </c>
      <c r="P31" s="39">
        <v>4</v>
      </c>
      <c r="Q31" s="39">
        <v>5</v>
      </c>
      <c r="R31" s="39">
        <v>6</v>
      </c>
      <c r="S31" s="39">
        <v>0</v>
      </c>
      <c r="T31" s="39">
        <v>2</v>
      </c>
      <c r="U31" s="39">
        <v>3</v>
      </c>
      <c r="V31" s="39">
        <v>2</v>
      </c>
      <c r="W31" s="39">
        <v>2</v>
      </c>
      <c r="X31" s="39">
        <v>1</v>
      </c>
      <c r="Y31" s="39">
        <v>2</v>
      </c>
      <c r="Z31" s="39">
        <v>5</v>
      </c>
      <c r="AA31" s="39">
        <v>3</v>
      </c>
      <c r="AB31" s="39">
        <v>0</v>
      </c>
      <c r="AC31" s="39">
        <v>0</v>
      </c>
      <c r="AD31" s="39">
        <v>4</v>
      </c>
      <c r="AE31" s="39">
        <v>1</v>
      </c>
      <c r="AF31" s="40">
        <f t="shared" si="7"/>
        <v>2.0344827586206895</v>
      </c>
      <c r="AG31" s="41">
        <f t="shared" si="8"/>
        <v>2.0632977793320515E-3</v>
      </c>
      <c r="AH31" s="42">
        <f t="shared" si="3"/>
        <v>2</v>
      </c>
      <c r="AI31" s="40">
        <f t="shared" si="4"/>
        <v>1.7825094393797281</v>
      </c>
      <c r="AJ31" s="40">
        <f t="shared" si="5"/>
        <v>3.8169921980004178</v>
      </c>
      <c r="AK31" s="45">
        <f t="shared" si="6"/>
        <v>3.7825094393797283</v>
      </c>
    </row>
    <row r="32" spans="1:37" ht="12.75" customHeight="1" x14ac:dyDescent="0.45">
      <c r="A32" s="37">
        <f t="shared" si="9"/>
        <v>29</v>
      </c>
      <c r="B32" s="38" t="s">
        <v>50</v>
      </c>
      <c r="C32" s="39">
        <v>3</v>
      </c>
      <c r="D32" s="39">
        <v>2</v>
      </c>
      <c r="E32" s="39">
        <v>2</v>
      </c>
      <c r="F32" s="39">
        <v>2</v>
      </c>
      <c r="G32" s="39">
        <v>3</v>
      </c>
      <c r="H32" s="39">
        <v>2</v>
      </c>
      <c r="I32" s="39">
        <v>0</v>
      </c>
      <c r="J32" s="39">
        <v>2</v>
      </c>
      <c r="K32" s="39">
        <v>3</v>
      </c>
      <c r="L32" s="39">
        <v>1</v>
      </c>
      <c r="M32" s="39">
        <v>1</v>
      </c>
      <c r="N32" s="39">
        <v>1</v>
      </c>
      <c r="O32" s="39">
        <v>2</v>
      </c>
      <c r="P32" s="39">
        <v>1</v>
      </c>
      <c r="Q32" s="39">
        <v>2</v>
      </c>
      <c r="R32" s="39">
        <v>2</v>
      </c>
      <c r="S32" s="39">
        <v>0</v>
      </c>
      <c r="T32" s="39">
        <v>0</v>
      </c>
      <c r="U32" s="39">
        <v>0</v>
      </c>
      <c r="V32" s="39">
        <v>2</v>
      </c>
      <c r="W32" s="39">
        <v>2</v>
      </c>
      <c r="X32" s="39">
        <v>1</v>
      </c>
      <c r="Y32" s="39">
        <v>0</v>
      </c>
      <c r="Z32" s="39">
        <v>3</v>
      </c>
      <c r="AA32" s="39">
        <v>7</v>
      </c>
      <c r="AB32" s="39">
        <v>3</v>
      </c>
      <c r="AC32" s="39">
        <v>0</v>
      </c>
      <c r="AD32" s="39">
        <v>1</v>
      </c>
      <c r="AE32" s="39">
        <v>1</v>
      </c>
      <c r="AF32" s="40">
        <f t="shared" si="7"/>
        <v>1.6896551724137931</v>
      </c>
      <c r="AG32" s="41">
        <f t="shared" si="8"/>
        <v>1.71358629130967E-3</v>
      </c>
      <c r="AH32" s="42">
        <f t="shared" si="3"/>
        <v>2</v>
      </c>
      <c r="AI32" s="40">
        <f t="shared" si="4"/>
        <v>1.4418105749335273</v>
      </c>
      <c r="AJ32" s="40">
        <f t="shared" si="5"/>
        <v>3.1314657473473204</v>
      </c>
      <c r="AK32" s="45">
        <f t="shared" si="6"/>
        <v>3.4418105749335273</v>
      </c>
    </row>
    <row r="33" spans="1:37" ht="12.75" customHeight="1" x14ac:dyDescent="0.45">
      <c r="A33" s="37">
        <f t="shared" si="9"/>
        <v>30</v>
      </c>
      <c r="B33" s="38" t="s">
        <v>28</v>
      </c>
      <c r="C33" s="39">
        <v>1</v>
      </c>
      <c r="D33" s="39">
        <v>0</v>
      </c>
      <c r="E33" s="39">
        <v>3</v>
      </c>
      <c r="F33" s="39">
        <v>1</v>
      </c>
      <c r="G33" s="39">
        <v>1</v>
      </c>
      <c r="H33" s="39">
        <v>1</v>
      </c>
      <c r="I33" s="39">
        <v>4</v>
      </c>
      <c r="J33" s="39">
        <v>1</v>
      </c>
      <c r="K33" s="39">
        <v>1</v>
      </c>
      <c r="L33" s="39">
        <v>1</v>
      </c>
      <c r="M33" s="39">
        <v>2</v>
      </c>
      <c r="N33" s="39">
        <v>1</v>
      </c>
      <c r="O33" s="39">
        <v>1</v>
      </c>
      <c r="P33" s="39">
        <v>2</v>
      </c>
      <c r="Q33" s="39">
        <v>3</v>
      </c>
      <c r="R33" s="39">
        <v>4</v>
      </c>
      <c r="S33" s="39">
        <v>1</v>
      </c>
      <c r="T33" s="39">
        <v>2</v>
      </c>
      <c r="U33" s="39">
        <v>3</v>
      </c>
      <c r="V33" s="39">
        <v>2</v>
      </c>
      <c r="W33" s="39">
        <v>1</v>
      </c>
      <c r="X33" s="39">
        <v>2</v>
      </c>
      <c r="Y33" s="39">
        <v>0</v>
      </c>
      <c r="Z33" s="39">
        <v>0</v>
      </c>
      <c r="AA33" s="39">
        <v>3</v>
      </c>
      <c r="AB33" s="39">
        <v>3</v>
      </c>
      <c r="AC33" s="39">
        <v>0</v>
      </c>
      <c r="AD33" s="39">
        <v>1</v>
      </c>
      <c r="AE33" s="39">
        <v>0</v>
      </c>
      <c r="AF33" s="40">
        <f t="shared" si="7"/>
        <v>1.5517241379310345</v>
      </c>
      <c r="AG33" s="41">
        <f t="shared" si="8"/>
        <v>1.5737016961007173E-3</v>
      </c>
      <c r="AH33" s="42">
        <f t="shared" si="3"/>
        <v>1</v>
      </c>
      <c r="AI33" s="40">
        <f t="shared" si="4"/>
        <v>1.1827995512026215</v>
      </c>
      <c r="AJ33" s="40">
        <f t="shared" si="5"/>
        <v>2.7345236891336562</v>
      </c>
      <c r="AK33" s="45">
        <f t="shared" si="6"/>
        <v>2.1827995512026215</v>
      </c>
    </row>
    <row r="34" spans="1:37" ht="12.75" customHeight="1" x14ac:dyDescent="0.45">
      <c r="A34" s="37">
        <v>31</v>
      </c>
      <c r="B34" s="38" t="s">
        <v>20</v>
      </c>
      <c r="C34" s="39">
        <v>1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1</v>
      </c>
      <c r="O34" s="39">
        <v>1</v>
      </c>
      <c r="P34" s="39">
        <v>0</v>
      </c>
      <c r="Q34" s="39">
        <v>0</v>
      </c>
      <c r="R34" s="39">
        <v>0</v>
      </c>
      <c r="S34" s="39">
        <v>0</v>
      </c>
      <c r="T34" s="39">
        <v>1</v>
      </c>
      <c r="U34" s="39">
        <v>0</v>
      </c>
      <c r="V34" s="39">
        <v>0</v>
      </c>
      <c r="W34" s="39">
        <v>0</v>
      </c>
      <c r="X34" s="39">
        <v>0</v>
      </c>
      <c r="Y34" s="39">
        <v>1</v>
      </c>
      <c r="Z34" s="39">
        <v>0</v>
      </c>
      <c r="AA34" s="39">
        <v>1</v>
      </c>
      <c r="AB34" s="39">
        <v>0</v>
      </c>
      <c r="AC34" s="39">
        <v>1</v>
      </c>
      <c r="AD34" s="39">
        <v>0</v>
      </c>
      <c r="AE34" s="39">
        <v>1</v>
      </c>
      <c r="AF34" s="40">
        <f t="shared" si="7"/>
        <v>0.27586206896551724</v>
      </c>
      <c r="AG34" s="41">
        <f t="shared" si="8"/>
        <v>2.7976919041790526E-4</v>
      </c>
      <c r="AH34" s="42">
        <f t="shared" si="3"/>
        <v>0</v>
      </c>
      <c r="AI34" s="40">
        <f t="shared" si="4"/>
        <v>0.45485882614734202</v>
      </c>
      <c r="AJ34" s="40">
        <f t="shared" si="5"/>
        <v>0.7307208951128592</v>
      </c>
      <c r="AK34" s="45">
        <f t="shared" si="6"/>
        <v>0.45485882614734202</v>
      </c>
    </row>
    <row r="35" spans="1:37" ht="12.75" customHeight="1" x14ac:dyDescent="0.45">
      <c r="A35" s="37">
        <v>32</v>
      </c>
      <c r="B35" s="38" t="s">
        <v>24</v>
      </c>
      <c r="C35" s="39">
        <v>0</v>
      </c>
      <c r="D35" s="39">
        <v>0</v>
      </c>
      <c r="E35" s="39">
        <v>0</v>
      </c>
      <c r="F35" s="39">
        <v>0</v>
      </c>
      <c r="G35" s="39">
        <v>1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0</v>
      </c>
      <c r="N35" s="39">
        <v>1</v>
      </c>
      <c r="O35" s="39">
        <v>0</v>
      </c>
      <c r="P35" s="39">
        <v>0</v>
      </c>
      <c r="Q35" s="39">
        <v>1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1</v>
      </c>
      <c r="X35" s="39">
        <v>1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1</v>
      </c>
      <c r="AE35" s="39">
        <v>1</v>
      </c>
      <c r="AF35" s="40">
        <f t="shared" si="7"/>
        <v>0.27586206896551724</v>
      </c>
      <c r="AG35" s="41">
        <f t="shared" si="8"/>
        <v>2.7976919041790526E-4</v>
      </c>
      <c r="AH35" s="42">
        <f t="shared" si="3"/>
        <v>0</v>
      </c>
      <c r="AI35" s="40">
        <f t="shared" si="4"/>
        <v>0.45485882614734202</v>
      </c>
      <c r="AJ35" s="40">
        <f t="shared" si="5"/>
        <v>0.7307208951128592</v>
      </c>
      <c r="AK35" s="45">
        <f t="shared" si="6"/>
        <v>0.45485882614734202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5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1027</v>
      </c>
      <c r="D37" s="55">
        <f t="shared" si="10"/>
        <v>820</v>
      </c>
      <c r="E37" s="55">
        <f t="shared" si="10"/>
        <v>993</v>
      </c>
      <c r="F37" s="55">
        <f t="shared" si="10"/>
        <v>1059</v>
      </c>
      <c r="G37" s="55">
        <f t="shared" si="10"/>
        <v>1065</v>
      </c>
      <c r="H37" s="55">
        <f t="shared" si="10"/>
        <v>925</v>
      </c>
      <c r="I37" s="55">
        <f t="shared" si="10"/>
        <v>924</v>
      </c>
      <c r="J37" s="55">
        <f t="shared" si="10"/>
        <v>891</v>
      </c>
      <c r="K37" s="55">
        <f t="shared" si="10"/>
        <v>1044</v>
      </c>
      <c r="L37" s="55">
        <f t="shared" si="10"/>
        <v>1221</v>
      </c>
      <c r="M37" s="55">
        <f t="shared" si="10"/>
        <v>1019</v>
      </c>
      <c r="N37" s="55">
        <f t="shared" si="10"/>
        <v>964</v>
      </c>
      <c r="O37" s="55">
        <f t="shared" si="10"/>
        <v>1005</v>
      </c>
      <c r="P37" s="55">
        <f t="shared" si="10"/>
        <v>1095</v>
      </c>
      <c r="Q37" s="55">
        <f t="shared" si="10"/>
        <v>1151</v>
      </c>
      <c r="R37" s="55">
        <f t="shared" si="10"/>
        <v>1125</v>
      </c>
      <c r="S37" s="55">
        <f t="shared" si="10"/>
        <v>975</v>
      </c>
      <c r="T37" s="55">
        <f t="shared" si="10"/>
        <v>1053</v>
      </c>
      <c r="U37" s="55">
        <f t="shared" si="10"/>
        <v>1034</v>
      </c>
      <c r="V37" s="55">
        <f t="shared" si="10"/>
        <v>1021</v>
      </c>
      <c r="W37" s="55">
        <f t="shared" si="10"/>
        <v>1104</v>
      </c>
      <c r="X37" s="55">
        <f t="shared" si="10"/>
        <v>914</v>
      </c>
      <c r="Y37" s="55">
        <f t="shared" si="10"/>
        <v>930</v>
      </c>
      <c r="Z37" s="55">
        <f t="shared" si="10"/>
        <v>983</v>
      </c>
      <c r="AA37" s="55">
        <f t="shared" si="10"/>
        <v>883</v>
      </c>
      <c r="AB37" s="55">
        <f t="shared" si="10"/>
        <v>883</v>
      </c>
      <c r="AC37" s="55">
        <f t="shared" si="10"/>
        <v>809</v>
      </c>
      <c r="AD37" s="55">
        <f t="shared" si="10"/>
        <v>775</v>
      </c>
      <c r="AE37" s="55">
        <f t="shared" si="10"/>
        <v>903</v>
      </c>
      <c r="AF37" s="40"/>
      <c r="AG37" s="40"/>
      <c r="AH37" s="42"/>
      <c r="AI37" s="40"/>
      <c r="AJ37" s="40"/>
      <c r="AK37" s="45"/>
    </row>
    <row r="41" spans="1:37" ht="12.75" hidden="1" customHeight="1" x14ac:dyDescent="0.45">
      <c r="B41" s="46">
        <v>10</v>
      </c>
    </row>
    <row r="42" spans="1:37" ht="12.75" customHeight="1" x14ac:dyDescent="0.45">
      <c r="B42" s="57" t="s">
        <v>36</v>
      </c>
      <c r="C42" s="58">
        <f t="shared" ref="C42:AF42" si="11">$AK$44</f>
        <v>37.572926798452535</v>
      </c>
      <c r="D42" s="58">
        <f t="shared" si="11"/>
        <v>37.572926798452535</v>
      </c>
      <c r="E42" s="59">
        <f t="shared" si="11"/>
        <v>37.572926798452535</v>
      </c>
      <c r="F42" s="59">
        <f t="shared" si="11"/>
        <v>37.572926798452535</v>
      </c>
      <c r="G42" s="59">
        <f t="shared" si="11"/>
        <v>37.572926798452535</v>
      </c>
      <c r="H42" s="59">
        <f t="shared" si="11"/>
        <v>37.572926798452535</v>
      </c>
      <c r="I42" s="59">
        <f t="shared" si="11"/>
        <v>37.572926798452535</v>
      </c>
      <c r="J42" s="59">
        <f t="shared" si="11"/>
        <v>37.572926798452535</v>
      </c>
      <c r="K42" s="59">
        <f t="shared" si="11"/>
        <v>37.572926798452535</v>
      </c>
      <c r="L42" s="59">
        <f t="shared" si="11"/>
        <v>37.572926798452535</v>
      </c>
      <c r="M42" s="59">
        <f t="shared" si="11"/>
        <v>37.572926798452535</v>
      </c>
      <c r="N42" s="59">
        <f t="shared" si="11"/>
        <v>37.572926798452535</v>
      </c>
      <c r="O42" s="59">
        <f t="shared" si="11"/>
        <v>37.572926798452535</v>
      </c>
      <c r="P42" s="59">
        <f t="shared" si="11"/>
        <v>37.572926798452535</v>
      </c>
      <c r="Q42" s="59">
        <f t="shared" si="11"/>
        <v>37.572926798452535</v>
      </c>
      <c r="R42" s="59">
        <f t="shared" si="11"/>
        <v>37.572926798452535</v>
      </c>
      <c r="S42" s="59">
        <f t="shared" si="11"/>
        <v>37.572926798452535</v>
      </c>
      <c r="T42" s="59">
        <f t="shared" si="11"/>
        <v>37.572926798452535</v>
      </c>
      <c r="U42" s="59">
        <f t="shared" si="11"/>
        <v>37.572926798452535</v>
      </c>
      <c r="V42" s="59">
        <f t="shared" si="11"/>
        <v>37.572926798452535</v>
      </c>
      <c r="W42" s="59">
        <f t="shared" si="11"/>
        <v>37.572926798452535</v>
      </c>
      <c r="X42" s="59">
        <f t="shared" si="11"/>
        <v>37.572926798452535</v>
      </c>
      <c r="Y42" s="59">
        <f t="shared" si="11"/>
        <v>37.572926798452535</v>
      </c>
      <c r="Z42" s="59">
        <f t="shared" si="11"/>
        <v>37.572926798452535</v>
      </c>
      <c r="AA42" s="59">
        <f t="shared" si="11"/>
        <v>37.572926798452535</v>
      </c>
      <c r="AB42" s="59">
        <f t="shared" si="11"/>
        <v>37.572926798452535</v>
      </c>
      <c r="AC42" s="59">
        <f t="shared" si="11"/>
        <v>37.572926798452535</v>
      </c>
      <c r="AD42" s="59">
        <f t="shared" si="11"/>
        <v>37.572926798452535</v>
      </c>
      <c r="AE42" s="59">
        <f t="shared" si="11"/>
        <v>37.572926798452535</v>
      </c>
      <c r="AF42" s="58">
        <f t="shared" si="11"/>
        <v>37.572926798452535</v>
      </c>
      <c r="AG42" s="58"/>
      <c r="AH42" s="58">
        <f>$AK$44</f>
        <v>37.572926798452535</v>
      </c>
      <c r="AI42" s="58">
        <f>$AK$44</f>
        <v>37.572926798452535</v>
      </c>
      <c r="AJ42" s="58">
        <f>$AK$44</f>
        <v>37.572926798452535</v>
      </c>
      <c r="AK42" s="58">
        <f>$AK$44</f>
        <v>37.572926798452535</v>
      </c>
    </row>
    <row r="43" spans="1:37" ht="12.75" customHeight="1" x14ac:dyDescent="0.45">
      <c r="B43" s="57" t="s">
        <v>38</v>
      </c>
      <c r="C43" s="58">
        <f t="shared" ref="C43:AF43" si="12">$AJ$44</f>
        <v>38.641892315693916</v>
      </c>
      <c r="D43" s="58">
        <f t="shared" si="12"/>
        <v>38.641892315693916</v>
      </c>
      <c r="E43" s="59">
        <f t="shared" si="12"/>
        <v>38.641892315693916</v>
      </c>
      <c r="F43" s="59">
        <f t="shared" si="12"/>
        <v>38.641892315693916</v>
      </c>
      <c r="G43" s="59">
        <f t="shared" si="12"/>
        <v>38.641892315693916</v>
      </c>
      <c r="H43" s="59">
        <f t="shared" si="12"/>
        <v>38.641892315693916</v>
      </c>
      <c r="I43" s="59">
        <f t="shared" si="12"/>
        <v>38.641892315693916</v>
      </c>
      <c r="J43" s="59">
        <f t="shared" si="12"/>
        <v>38.641892315693916</v>
      </c>
      <c r="K43" s="59">
        <f t="shared" si="12"/>
        <v>38.641892315693916</v>
      </c>
      <c r="L43" s="59">
        <f t="shared" si="12"/>
        <v>38.641892315693916</v>
      </c>
      <c r="M43" s="59">
        <f t="shared" si="12"/>
        <v>38.641892315693916</v>
      </c>
      <c r="N43" s="59">
        <f t="shared" si="12"/>
        <v>38.641892315693916</v>
      </c>
      <c r="O43" s="59">
        <f t="shared" si="12"/>
        <v>38.641892315693916</v>
      </c>
      <c r="P43" s="59">
        <f t="shared" si="12"/>
        <v>38.641892315693916</v>
      </c>
      <c r="Q43" s="59">
        <f t="shared" si="12"/>
        <v>38.641892315693916</v>
      </c>
      <c r="R43" s="59">
        <f t="shared" si="12"/>
        <v>38.641892315693916</v>
      </c>
      <c r="S43" s="59">
        <f t="shared" si="12"/>
        <v>38.641892315693916</v>
      </c>
      <c r="T43" s="59">
        <f t="shared" si="12"/>
        <v>38.641892315693916</v>
      </c>
      <c r="U43" s="59">
        <f t="shared" si="12"/>
        <v>38.641892315693916</v>
      </c>
      <c r="V43" s="59">
        <f t="shared" si="12"/>
        <v>38.641892315693916</v>
      </c>
      <c r="W43" s="59">
        <f t="shared" si="12"/>
        <v>38.641892315693916</v>
      </c>
      <c r="X43" s="59">
        <f t="shared" si="12"/>
        <v>38.641892315693916</v>
      </c>
      <c r="Y43" s="59">
        <f t="shared" si="12"/>
        <v>38.641892315693916</v>
      </c>
      <c r="Z43" s="59">
        <f t="shared" si="12"/>
        <v>38.641892315693916</v>
      </c>
      <c r="AA43" s="59">
        <f t="shared" si="12"/>
        <v>38.641892315693916</v>
      </c>
      <c r="AB43" s="59">
        <f t="shared" si="12"/>
        <v>38.641892315693916</v>
      </c>
      <c r="AC43" s="59">
        <f t="shared" si="12"/>
        <v>38.641892315693916</v>
      </c>
      <c r="AD43" s="59">
        <f t="shared" si="12"/>
        <v>38.641892315693916</v>
      </c>
      <c r="AE43" s="59">
        <f t="shared" si="12"/>
        <v>38.641892315693916</v>
      </c>
      <c r="AF43" s="58">
        <f t="shared" si="12"/>
        <v>38.641892315693916</v>
      </c>
      <c r="AG43" s="58"/>
      <c r="AH43" s="58">
        <f>$AJ$44</f>
        <v>38.641892315693916</v>
      </c>
      <c r="AI43" s="58">
        <f>$AJ$44</f>
        <v>38.641892315693916</v>
      </c>
      <c r="AJ43" s="58">
        <f>$AJ$44</f>
        <v>38.641892315693916</v>
      </c>
      <c r="AK43" s="58">
        <f>$AJ$44</f>
        <v>38.641892315693916</v>
      </c>
    </row>
    <row r="44" spans="1:37" ht="12.75" customHeight="1" x14ac:dyDescent="0.45">
      <c r="B44" s="57" t="str">
        <f>INDEX(B3:B33,B41)</f>
        <v>pre-installed app malfunction/phone settings malfunction</v>
      </c>
      <c r="C44" s="57">
        <f t="shared" ref="C44:AF44" si="13">IF(C3="","",VLOOKUP($B$44,$B$1:$AK$37,MATCH(C$1,$B$1:$AK$1,0),0))</f>
        <v>33</v>
      </c>
      <c r="D44" s="57">
        <f t="shared" si="13"/>
        <v>34</v>
      </c>
      <c r="E44" s="61">
        <f t="shared" si="13"/>
        <v>37</v>
      </c>
      <c r="F44" s="61">
        <f t="shared" si="13"/>
        <v>38</v>
      </c>
      <c r="G44" s="61">
        <f t="shared" si="13"/>
        <v>26</v>
      </c>
      <c r="H44" s="61">
        <f t="shared" si="13"/>
        <v>22</v>
      </c>
      <c r="I44" s="61">
        <f t="shared" si="13"/>
        <v>33</v>
      </c>
      <c r="J44" s="61">
        <f t="shared" si="13"/>
        <v>28</v>
      </c>
      <c r="K44" s="61">
        <f t="shared" si="13"/>
        <v>46</v>
      </c>
      <c r="L44" s="61">
        <f t="shared" si="13"/>
        <v>28</v>
      </c>
      <c r="M44" s="61">
        <f t="shared" si="13"/>
        <v>29</v>
      </c>
      <c r="N44" s="61">
        <f t="shared" si="13"/>
        <v>30</v>
      </c>
      <c r="O44" s="61">
        <f t="shared" si="13"/>
        <v>18</v>
      </c>
      <c r="P44" s="61">
        <f t="shared" si="13"/>
        <v>37</v>
      </c>
      <c r="Q44" s="61">
        <f t="shared" si="13"/>
        <v>28</v>
      </c>
      <c r="R44" s="61">
        <f t="shared" si="13"/>
        <v>34</v>
      </c>
      <c r="S44" s="61">
        <f t="shared" si="13"/>
        <v>50</v>
      </c>
      <c r="T44" s="61">
        <f t="shared" si="13"/>
        <v>37</v>
      </c>
      <c r="U44" s="61">
        <f t="shared" si="13"/>
        <v>19</v>
      </c>
      <c r="V44" s="61">
        <f t="shared" si="13"/>
        <v>20</v>
      </c>
      <c r="W44" s="61">
        <f t="shared" si="13"/>
        <v>24</v>
      </c>
      <c r="X44" s="61">
        <f t="shared" si="13"/>
        <v>36</v>
      </c>
      <c r="Y44" s="61">
        <f t="shared" si="13"/>
        <v>22</v>
      </c>
      <c r="Z44" s="61">
        <f t="shared" si="13"/>
        <v>43</v>
      </c>
      <c r="AA44" s="61">
        <f t="shared" si="13"/>
        <v>16</v>
      </c>
      <c r="AB44" s="61">
        <f t="shared" si="13"/>
        <v>27</v>
      </c>
      <c r="AC44" s="61">
        <f t="shared" si="13"/>
        <v>24</v>
      </c>
      <c r="AD44" s="61">
        <f t="shared" si="13"/>
        <v>19</v>
      </c>
      <c r="AE44" s="61">
        <f t="shared" si="13"/>
        <v>34</v>
      </c>
      <c r="AF44" s="58">
        <f t="shared" si="13"/>
        <v>30.068965517241381</v>
      </c>
      <c r="AG44" s="58"/>
      <c r="AH44" s="58">
        <f>IF(AH3="","",VLOOKUP($B$44,$B$1:$AK$37,MATCH(AH$1,$B$1:$AK$1,0),0))</f>
        <v>29</v>
      </c>
      <c r="AI44" s="58">
        <f>IF(AI3="","",VLOOKUP($B$44,$B$1:$AK$37,MATCH(AI$1,$B$1:$AK$1,0),0))</f>
        <v>8.5729267984525368</v>
      </c>
      <c r="AJ44" s="58">
        <f>IF(AJ3="","",VLOOKUP($B$44,$B$1:$AK$37,MATCH(AJ$1,$B$1:$AK$1,0),0))</f>
        <v>38.641892315693916</v>
      </c>
      <c r="AK44" s="58">
        <f>IF(AK3="","",VLOOKUP($B$44,$B$1:$AK$37,MATCH(AK$1,$B$1:$AK$1,0),0))</f>
        <v>37.572926798452535</v>
      </c>
    </row>
    <row r="45" spans="1:37" ht="12.75" customHeight="1" x14ac:dyDescent="0.45">
      <c r="B45" s="57" t="str">
        <f>B44&amp;"%"</f>
        <v>pre-installed app malfunction/phone settings malfunction%</v>
      </c>
      <c r="C45" s="62">
        <f t="shared" ref="C45:N45" si="14">IF(C44="","",C44/C37)</f>
        <v>3.2132424537487832E-2</v>
      </c>
      <c r="D45" s="62">
        <f t="shared" si="14"/>
        <v>4.1463414634146344E-2</v>
      </c>
      <c r="E45" s="63">
        <f t="shared" si="14"/>
        <v>3.726082578046324E-2</v>
      </c>
      <c r="F45" s="63">
        <f t="shared" si="14"/>
        <v>3.588290840415486E-2</v>
      </c>
      <c r="G45" s="63">
        <f t="shared" si="14"/>
        <v>2.4413145539906103E-2</v>
      </c>
      <c r="H45" s="63">
        <f t="shared" si="14"/>
        <v>2.3783783783783784E-2</v>
      </c>
      <c r="I45" s="63">
        <f t="shared" si="14"/>
        <v>3.5714285714285712E-2</v>
      </c>
      <c r="J45" s="63">
        <f t="shared" si="14"/>
        <v>3.1425364758698095E-2</v>
      </c>
      <c r="K45" s="63">
        <f t="shared" si="14"/>
        <v>4.4061302681992334E-2</v>
      </c>
      <c r="L45" s="63">
        <f t="shared" si="14"/>
        <v>2.2932022932022931E-2</v>
      </c>
      <c r="M45" s="63">
        <f t="shared" si="14"/>
        <v>2.8459273797841019E-2</v>
      </c>
      <c r="N45" s="63">
        <f t="shared" si="14"/>
        <v>3.1120331950207469E-2</v>
      </c>
      <c r="O45" s="63">
        <f t="shared" ref="O45:AE45" si="15">IF(O44="","",O44/O37)</f>
        <v>1.7910447761194031E-2</v>
      </c>
      <c r="P45" s="63">
        <f t="shared" si="15"/>
        <v>3.3789954337899546E-2</v>
      </c>
      <c r="Q45" s="63">
        <f t="shared" si="15"/>
        <v>2.4326672458731539E-2</v>
      </c>
      <c r="R45" s="63">
        <f t="shared" si="15"/>
        <v>3.0222222222222223E-2</v>
      </c>
      <c r="S45" s="63">
        <f t="shared" si="15"/>
        <v>5.128205128205128E-2</v>
      </c>
      <c r="T45" s="63">
        <f t="shared" si="15"/>
        <v>3.5137701804368468E-2</v>
      </c>
      <c r="U45" s="63">
        <f t="shared" si="15"/>
        <v>1.8375241779497099E-2</v>
      </c>
      <c r="V45" s="63">
        <f t="shared" si="15"/>
        <v>1.9588638589618023E-2</v>
      </c>
      <c r="W45" s="63">
        <f t="shared" si="15"/>
        <v>2.1739130434782608E-2</v>
      </c>
      <c r="X45" s="63">
        <f t="shared" si="15"/>
        <v>3.9387308533916851E-2</v>
      </c>
      <c r="Y45" s="63">
        <f t="shared" si="15"/>
        <v>2.3655913978494623E-2</v>
      </c>
      <c r="Z45" s="63">
        <f t="shared" si="15"/>
        <v>4.3743641912512718E-2</v>
      </c>
      <c r="AA45" s="63">
        <f t="shared" si="15"/>
        <v>1.8120045300113252E-2</v>
      </c>
      <c r="AB45" s="63">
        <f t="shared" si="15"/>
        <v>3.0577576443941108E-2</v>
      </c>
      <c r="AC45" s="63">
        <f t="shared" si="15"/>
        <v>2.9666254635352288E-2</v>
      </c>
      <c r="AD45" s="63">
        <f t="shared" si="15"/>
        <v>2.4516129032258065E-2</v>
      </c>
      <c r="AE45" s="63">
        <f t="shared" si="15"/>
        <v>3.7652270210409747E-2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2" r:id="rId3" name="Drop Down 2">
              <controlPr defaultSize="0" autoLine="0" autoPict="0">
                <anchor moveWithCells="1">
                  <from>
                    <xdr:col>38</xdr:col>
                    <xdr:colOff>209550</xdr:colOff>
                    <xdr:row>3</xdr:row>
                    <xdr:rowOff>0</xdr:rowOff>
                  </from>
                  <to>
                    <xdr:col>40</xdr:col>
                    <xdr:colOff>279400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0.26953125" style="42" bestFit="1" customWidth="1"/>
    <col min="33" max="33" width="10.1796875" style="42" customWidth="1"/>
    <col min="34" max="34" width="7.08984375" style="42" bestFit="1" customWidth="1"/>
    <col min="35" max="35" width="16.26953125" style="42" bestFit="1" customWidth="1"/>
    <col min="36" max="36" width="14.7265625" style="42" customWidth="1"/>
    <col min="37" max="37" width="6.0898437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31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17</v>
      </c>
      <c r="D3" s="55">
        <f t="shared" si="2"/>
        <v>14</v>
      </c>
      <c r="E3" s="55">
        <f t="shared" si="2"/>
        <v>18</v>
      </c>
      <c r="F3" s="55">
        <f t="shared" si="2"/>
        <v>13</v>
      </c>
      <c r="G3" s="55">
        <f t="shared" si="2"/>
        <v>21</v>
      </c>
      <c r="H3" s="55">
        <f t="shared" si="2"/>
        <v>12</v>
      </c>
      <c r="I3" s="55">
        <f t="shared" si="2"/>
        <v>15</v>
      </c>
      <c r="J3" s="55">
        <f t="shared" si="2"/>
        <v>22</v>
      </c>
      <c r="K3" s="55">
        <f t="shared" si="2"/>
        <v>19</v>
      </c>
      <c r="L3" s="55">
        <f t="shared" si="2"/>
        <v>19</v>
      </c>
      <c r="M3" s="55">
        <f t="shared" si="2"/>
        <v>20</v>
      </c>
      <c r="N3" s="55">
        <f t="shared" si="2"/>
        <v>15</v>
      </c>
      <c r="O3" s="55">
        <f t="shared" si="2"/>
        <v>6</v>
      </c>
      <c r="P3" s="55">
        <f t="shared" si="2"/>
        <v>14</v>
      </c>
      <c r="Q3" s="55">
        <f t="shared" si="2"/>
        <v>22</v>
      </c>
      <c r="R3" s="55">
        <f t="shared" si="2"/>
        <v>34</v>
      </c>
      <c r="S3" s="55">
        <f t="shared" si="2"/>
        <v>27</v>
      </c>
      <c r="T3" s="55">
        <f t="shared" si="2"/>
        <v>15</v>
      </c>
      <c r="U3" s="55">
        <f t="shared" si="2"/>
        <v>25</v>
      </c>
      <c r="V3" s="55">
        <f t="shared" si="2"/>
        <v>11</v>
      </c>
      <c r="W3" s="55">
        <f t="shared" si="2"/>
        <v>22</v>
      </c>
      <c r="X3" s="55">
        <f t="shared" si="2"/>
        <v>18</v>
      </c>
      <c r="Y3" s="55">
        <f t="shared" si="2"/>
        <v>14</v>
      </c>
      <c r="Z3" s="55">
        <f t="shared" si="2"/>
        <v>17</v>
      </c>
      <c r="AA3" s="55">
        <f t="shared" si="2"/>
        <v>18</v>
      </c>
      <c r="AB3" s="55">
        <f t="shared" si="2"/>
        <v>12</v>
      </c>
      <c r="AC3" s="55">
        <f t="shared" si="2"/>
        <v>10</v>
      </c>
      <c r="AD3" s="55">
        <f t="shared" si="2"/>
        <v>14</v>
      </c>
      <c r="AE3" s="55">
        <f t="shared" si="2"/>
        <v>26</v>
      </c>
      <c r="AF3" s="40">
        <f>SUM(AF4:AF36)</f>
        <v>17.586206896551733</v>
      </c>
      <c r="AG3" s="41">
        <v>1</v>
      </c>
      <c r="AH3" s="42">
        <f t="shared" ref="AH3:AH36" si="3">IFERROR(MEDIAN(C3:AE3),"-")</f>
        <v>17</v>
      </c>
      <c r="AI3" s="40">
        <f t="shared" ref="AI3:AI36" si="4">IFERROR(STDEV(C3:AE3),"-")</f>
        <v>5.8402375280665151</v>
      </c>
      <c r="AJ3" s="40">
        <f t="shared" ref="AJ3:AJ36" si="5">IFERROR(AF3+AI3,"")</f>
        <v>23.426444424618246</v>
      </c>
      <c r="AK3" s="43">
        <f t="shared" ref="AK3:AK36" si="6">IFERROR(AH3+AI3,"")</f>
        <v>22.840237528066517</v>
      </c>
    </row>
    <row r="4" spans="1:37" ht="12.75" customHeight="1" x14ac:dyDescent="0.45">
      <c r="A4" s="37">
        <v>1</v>
      </c>
      <c r="B4" s="38" t="s">
        <v>1</v>
      </c>
      <c r="C4" s="39">
        <v>0</v>
      </c>
      <c r="D4" s="39">
        <v>1</v>
      </c>
      <c r="E4" s="39">
        <v>2</v>
      </c>
      <c r="F4" s="39">
        <v>1</v>
      </c>
      <c r="G4" s="39">
        <v>6</v>
      </c>
      <c r="H4" s="39">
        <v>2</v>
      </c>
      <c r="I4" s="39">
        <v>0</v>
      </c>
      <c r="J4" s="39">
        <v>1</v>
      </c>
      <c r="K4" s="39">
        <v>0</v>
      </c>
      <c r="L4" s="39">
        <v>5</v>
      </c>
      <c r="M4" s="39">
        <v>2</v>
      </c>
      <c r="N4" s="39">
        <v>2</v>
      </c>
      <c r="O4" s="39">
        <v>0</v>
      </c>
      <c r="P4" s="39">
        <v>2</v>
      </c>
      <c r="Q4" s="39">
        <v>1</v>
      </c>
      <c r="R4" s="39">
        <v>5</v>
      </c>
      <c r="S4" s="39">
        <v>7</v>
      </c>
      <c r="T4" s="39">
        <v>4</v>
      </c>
      <c r="U4" s="39">
        <v>3</v>
      </c>
      <c r="V4" s="39">
        <v>4</v>
      </c>
      <c r="W4" s="39">
        <v>2</v>
      </c>
      <c r="X4" s="39">
        <v>0</v>
      </c>
      <c r="Y4" s="39">
        <v>2</v>
      </c>
      <c r="Z4" s="39">
        <v>2</v>
      </c>
      <c r="AA4" s="39">
        <v>1</v>
      </c>
      <c r="AB4" s="39">
        <v>0</v>
      </c>
      <c r="AC4" s="39">
        <v>0</v>
      </c>
      <c r="AD4" s="39">
        <v>4</v>
      </c>
      <c r="AE4" s="39">
        <v>0</v>
      </c>
      <c r="AF4" s="40">
        <f t="shared" ref="AF4:AF36" si="7">IFERROR(AVERAGE(C4:AE4),"-")</f>
        <v>2.0344827586206895</v>
      </c>
      <c r="AG4" s="41">
        <f t="shared" ref="AG4:AG36" si="8">AF4/$AF$3</f>
        <v>0.11568627450980386</v>
      </c>
      <c r="AH4" s="42">
        <f t="shared" si="3"/>
        <v>2</v>
      </c>
      <c r="AI4" s="40">
        <f t="shared" si="4"/>
        <v>1.9727203592409004</v>
      </c>
      <c r="AJ4" s="40">
        <f t="shared" si="5"/>
        <v>4.0072031178615894</v>
      </c>
      <c r="AK4" s="43">
        <f t="shared" si="6"/>
        <v>3.9727203592409004</v>
      </c>
    </row>
    <row r="5" spans="1:37" ht="12.75" customHeight="1" x14ac:dyDescent="0.45">
      <c r="A5" s="37">
        <f>+A4+1</f>
        <v>2</v>
      </c>
      <c r="B5" s="38" t="s">
        <v>13</v>
      </c>
      <c r="C5" s="39">
        <v>1</v>
      </c>
      <c r="D5" s="39">
        <v>0</v>
      </c>
      <c r="E5" s="39">
        <v>2</v>
      </c>
      <c r="F5" s="39">
        <v>1</v>
      </c>
      <c r="G5" s="39">
        <v>1</v>
      </c>
      <c r="H5" s="39">
        <v>2</v>
      </c>
      <c r="I5" s="39">
        <v>0</v>
      </c>
      <c r="J5" s="39">
        <v>5</v>
      </c>
      <c r="K5" s="39">
        <v>3</v>
      </c>
      <c r="L5" s="39">
        <v>2</v>
      </c>
      <c r="M5" s="39">
        <v>2</v>
      </c>
      <c r="N5" s="39">
        <v>1</v>
      </c>
      <c r="O5" s="39">
        <v>0</v>
      </c>
      <c r="P5" s="39">
        <v>0</v>
      </c>
      <c r="Q5" s="39">
        <v>4</v>
      </c>
      <c r="R5" s="39">
        <v>4</v>
      </c>
      <c r="S5" s="39">
        <v>1</v>
      </c>
      <c r="T5" s="39">
        <v>0</v>
      </c>
      <c r="U5" s="39">
        <v>6</v>
      </c>
      <c r="V5" s="39">
        <v>0</v>
      </c>
      <c r="W5" s="39">
        <v>3</v>
      </c>
      <c r="X5" s="39">
        <v>1</v>
      </c>
      <c r="Y5" s="39">
        <v>0</v>
      </c>
      <c r="Z5" s="39">
        <v>0</v>
      </c>
      <c r="AA5" s="39">
        <v>1</v>
      </c>
      <c r="AB5" s="39">
        <v>1</v>
      </c>
      <c r="AC5" s="39">
        <v>1</v>
      </c>
      <c r="AD5" s="39">
        <v>2</v>
      </c>
      <c r="AE5" s="39">
        <v>3</v>
      </c>
      <c r="AF5" s="40">
        <f t="shared" si="7"/>
        <v>1.6206896551724137</v>
      </c>
      <c r="AG5" s="41">
        <f t="shared" si="8"/>
        <v>9.2156862745097989E-2</v>
      </c>
      <c r="AH5" s="42">
        <f t="shared" si="3"/>
        <v>1</v>
      </c>
      <c r="AI5" s="40">
        <f t="shared" si="4"/>
        <v>1.6127570249962877</v>
      </c>
      <c r="AJ5" s="40">
        <f t="shared" si="5"/>
        <v>3.2334466801687016</v>
      </c>
      <c r="AK5" s="43">
        <f t="shared" si="6"/>
        <v>2.6127570249962879</v>
      </c>
    </row>
    <row r="6" spans="1:37" ht="12.75" customHeight="1" x14ac:dyDescent="0.45">
      <c r="A6" s="37">
        <f t="shared" ref="A6:A33" si="9">+A5+1</f>
        <v>3</v>
      </c>
      <c r="B6" s="38" t="s">
        <v>21</v>
      </c>
      <c r="C6" s="39">
        <v>1</v>
      </c>
      <c r="D6" s="39">
        <v>1</v>
      </c>
      <c r="E6" s="39">
        <v>1</v>
      </c>
      <c r="F6" s="39">
        <v>2</v>
      </c>
      <c r="G6" s="39">
        <v>2</v>
      </c>
      <c r="H6" s="39">
        <v>1</v>
      </c>
      <c r="I6" s="39">
        <v>2</v>
      </c>
      <c r="J6" s="39">
        <v>2</v>
      </c>
      <c r="K6" s="39">
        <v>2</v>
      </c>
      <c r="L6" s="39">
        <v>0</v>
      </c>
      <c r="M6" s="39">
        <v>3</v>
      </c>
      <c r="N6" s="39">
        <v>0</v>
      </c>
      <c r="O6" s="39">
        <v>0</v>
      </c>
      <c r="P6" s="39">
        <v>2</v>
      </c>
      <c r="Q6" s="39">
        <v>2</v>
      </c>
      <c r="R6" s="39">
        <v>3</v>
      </c>
      <c r="S6" s="39">
        <v>3</v>
      </c>
      <c r="T6" s="39">
        <v>2</v>
      </c>
      <c r="U6" s="39">
        <v>3</v>
      </c>
      <c r="V6" s="39">
        <v>0</v>
      </c>
      <c r="W6" s="39">
        <v>0</v>
      </c>
      <c r="X6" s="39">
        <v>2</v>
      </c>
      <c r="Y6" s="39">
        <v>1</v>
      </c>
      <c r="Z6" s="39">
        <v>3</v>
      </c>
      <c r="AA6" s="39">
        <v>0</v>
      </c>
      <c r="AB6" s="39">
        <v>1</v>
      </c>
      <c r="AC6" s="39">
        <v>1</v>
      </c>
      <c r="AD6" s="39">
        <v>0</v>
      </c>
      <c r="AE6" s="39">
        <v>1</v>
      </c>
      <c r="AF6" s="40">
        <f t="shared" si="7"/>
        <v>1.4137931034482758</v>
      </c>
      <c r="AG6" s="41">
        <f t="shared" si="8"/>
        <v>8.0392156862745048E-2</v>
      </c>
      <c r="AH6" s="42">
        <f t="shared" si="3"/>
        <v>1</v>
      </c>
      <c r="AI6" s="40">
        <f t="shared" si="4"/>
        <v>1.0527936095153947</v>
      </c>
      <c r="AJ6" s="40">
        <f t="shared" si="5"/>
        <v>2.4665867129636707</v>
      </c>
      <c r="AK6" s="43">
        <f t="shared" si="6"/>
        <v>2.0527936095153949</v>
      </c>
    </row>
    <row r="7" spans="1:37" ht="12.75" customHeight="1" x14ac:dyDescent="0.45">
      <c r="A7" s="37">
        <f t="shared" si="9"/>
        <v>4</v>
      </c>
      <c r="B7" s="38" t="s">
        <v>0</v>
      </c>
      <c r="C7" s="39">
        <v>1</v>
      </c>
      <c r="D7" s="39">
        <v>1</v>
      </c>
      <c r="E7" s="39">
        <v>0</v>
      </c>
      <c r="F7" s="39">
        <v>1</v>
      </c>
      <c r="G7" s="39">
        <v>6</v>
      </c>
      <c r="H7" s="39">
        <v>1</v>
      </c>
      <c r="I7" s="39">
        <v>0</v>
      </c>
      <c r="J7" s="39">
        <v>0</v>
      </c>
      <c r="K7" s="39">
        <v>1</v>
      </c>
      <c r="L7" s="39">
        <v>0</v>
      </c>
      <c r="M7" s="39">
        <v>1</v>
      </c>
      <c r="N7" s="39">
        <v>1</v>
      </c>
      <c r="O7" s="39">
        <v>0</v>
      </c>
      <c r="P7" s="39">
        <v>1</v>
      </c>
      <c r="Q7" s="39">
        <v>5</v>
      </c>
      <c r="R7" s="39">
        <v>1</v>
      </c>
      <c r="S7" s="39">
        <v>0</v>
      </c>
      <c r="T7" s="39">
        <v>0</v>
      </c>
      <c r="U7" s="39">
        <v>3</v>
      </c>
      <c r="V7" s="39">
        <v>1</v>
      </c>
      <c r="W7" s="39">
        <v>2</v>
      </c>
      <c r="X7" s="39">
        <v>0</v>
      </c>
      <c r="Y7" s="39">
        <v>1</v>
      </c>
      <c r="Z7" s="39">
        <v>3</v>
      </c>
      <c r="AA7" s="39">
        <v>3</v>
      </c>
      <c r="AB7" s="39">
        <v>0</v>
      </c>
      <c r="AC7" s="39">
        <v>0</v>
      </c>
      <c r="AD7" s="39">
        <v>0</v>
      </c>
      <c r="AE7" s="39">
        <v>8</v>
      </c>
      <c r="AF7" s="40">
        <f t="shared" si="7"/>
        <v>1.4137931034482758</v>
      </c>
      <c r="AG7" s="41">
        <f t="shared" si="8"/>
        <v>8.0392156862745048E-2</v>
      </c>
      <c r="AH7" s="42">
        <f t="shared" si="3"/>
        <v>1</v>
      </c>
      <c r="AI7" s="40">
        <f t="shared" si="4"/>
        <v>1.9733445390885849</v>
      </c>
      <c r="AJ7" s="40">
        <f t="shared" si="5"/>
        <v>3.3871376425368607</v>
      </c>
      <c r="AK7" s="43">
        <f t="shared" si="6"/>
        <v>2.9733445390885849</v>
      </c>
    </row>
    <row r="8" spans="1:37" ht="12.75" customHeight="1" x14ac:dyDescent="0.45">
      <c r="A8" s="37">
        <f t="shared" si="9"/>
        <v>5</v>
      </c>
      <c r="B8" s="38" t="s">
        <v>5</v>
      </c>
      <c r="C8" s="39">
        <v>0</v>
      </c>
      <c r="D8" s="39">
        <v>1</v>
      </c>
      <c r="E8" s="39">
        <v>3</v>
      </c>
      <c r="F8" s="39">
        <v>2</v>
      </c>
      <c r="G8" s="39">
        <v>1</v>
      </c>
      <c r="H8" s="39">
        <v>0</v>
      </c>
      <c r="I8" s="39">
        <v>1</v>
      </c>
      <c r="J8" s="39">
        <v>1</v>
      </c>
      <c r="K8" s="39">
        <v>2</v>
      </c>
      <c r="L8" s="39">
        <v>0</v>
      </c>
      <c r="M8" s="39">
        <v>4</v>
      </c>
      <c r="N8" s="39">
        <v>0</v>
      </c>
      <c r="O8" s="39">
        <v>1</v>
      </c>
      <c r="P8" s="39">
        <v>0</v>
      </c>
      <c r="Q8" s="39">
        <v>0</v>
      </c>
      <c r="R8" s="39">
        <v>2</v>
      </c>
      <c r="S8" s="39">
        <v>2</v>
      </c>
      <c r="T8" s="39">
        <v>0</v>
      </c>
      <c r="U8" s="39">
        <v>1</v>
      </c>
      <c r="V8" s="39">
        <v>1</v>
      </c>
      <c r="W8" s="39">
        <v>2</v>
      </c>
      <c r="X8" s="39">
        <v>2</v>
      </c>
      <c r="Y8" s="39">
        <v>0</v>
      </c>
      <c r="Z8" s="39">
        <v>2</v>
      </c>
      <c r="AA8" s="39">
        <v>1</v>
      </c>
      <c r="AB8" s="39">
        <v>0</v>
      </c>
      <c r="AC8" s="39">
        <v>0</v>
      </c>
      <c r="AD8" s="39">
        <v>2</v>
      </c>
      <c r="AE8" s="39">
        <v>0</v>
      </c>
      <c r="AF8" s="40">
        <f t="shared" si="7"/>
        <v>1.0689655172413792</v>
      </c>
      <c r="AG8" s="41">
        <f t="shared" si="8"/>
        <v>6.0784313725490161E-2</v>
      </c>
      <c r="AH8" s="42">
        <f t="shared" si="3"/>
        <v>1</v>
      </c>
      <c r="AI8" s="40">
        <f t="shared" si="4"/>
        <v>1.0667385033281391</v>
      </c>
      <c r="AJ8" s="40">
        <f t="shared" si="5"/>
        <v>2.1357040205695181</v>
      </c>
      <c r="AK8" s="43">
        <f t="shared" si="6"/>
        <v>2.0667385033281391</v>
      </c>
    </row>
    <row r="9" spans="1:37" ht="12.75" customHeight="1" x14ac:dyDescent="0.45">
      <c r="A9" s="37">
        <f t="shared" si="9"/>
        <v>6</v>
      </c>
      <c r="B9" s="38" t="s">
        <v>4</v>
      </c>
      <c r="C9" s="39">
        <v>2</v>
      </c>
      <c r="D9" s="39">
        <v>2</v>
      </c>
      <c r="E9" s="39">
        <v>1</v>
      </c>
      <c r="F9" s="39">
        <v>2</v>
      </c>
      <c r="G9" s="39">
        <v>0</v>
      </c>
      <c r="H9" s="39">
        <v>0</v>
      </c>
      <c r="I9" s="39">
        <v>2</v>
      </c>
      <c r="J9" s="39">
        <v>3</v>
      </c>
      <c r="K9" s="39">
        <v>2</v>
      </c>
      <c r="L9" s="39">
        <v>0</v>
      </c>
      <c r="M9" s="39">
        <v>1</v>
      </c>
      <c r="N9" s="39">
        <v>1</v>
      </c>
      <c r="O9" s="39">
        <v>1</v>
      </c>
      <c r="P9" s="39">
        <v>0</v>
      </c>
      <c r="Q9" s="39">
        <v>1</v>
      </c>
      <c r="R9" s="39">
        <v>0</v>
      </c>
      <c r="S9" s="39">
        <v>2</v>
      </c>
      <c r="T9" s="39">
        <v>1</v>
      </c>
      <c r="U9" s="39">
        <v>1</v>
      </c>
      <c r="V9" s="39">
        <v>0</v>
      </c>
      <c r="W9" s="39">
        <v>1</v>
      </c>
      <c r="X9" s="39">
        <v>0</v>
      </c>
      <c r="Y9" s="39">
        <v>0</v>
      </c>
      <c r="Z9" s="39">
        <v>0</v>
      </c>
      <c r="AA9" s="39">
        <v>2</v>
      </c>
      <c r="AB9" s="39">
        <v>2</v>
      </c>
      <c r="AC9" s="39">
        <v>1</v>
      </c>
      <c r="AD9" s="39">
        <v>0</v>
      </c>
      <c r="AE9" s="39">
        <v>1</v>
      </c>
      <c r="AF9" s="40">
        <f t="shared" si="7"/>
        <v>1</v>
      </c>
      <c r="AG9" s="41">
        <f t="shared" si="8"/>
        <v>5.6862745098039187E-2</v>
      </c>
      <c r="AH9" s="42">
        <f t="shared" si="3"/>
        <v>1</v>
      </c>
      <c r="AI9" s="40">
        <f t="shared" si="4"/>
        <v>0.88640526042791834</v>
      </c>
      <c r="AJ9" s="40">
        <f t="shared" si="5"/>
        <v>1.8864052604279182</v>
      </c>
      <c r="AK9" s="43">
        <f t="shared" si="6"/>
        <v>1.8864052604279182</v>
      </c>
    </row>
    <row r="10" spans="1:37" ht="12.75" customHeight="1" x14ac:dyDescent="0.45">
      <c r="A10" s="37">
        <f t="shared" si="9"/>
        <v>7</v>
      </c>
      <c r="B10" s="38" t="s">
        <v>2</v>
      </c>
      <c r="C10" s="39">
        <v>1</v>
      </c>
      <c r="D10" s="39">
        <v>1</v>
      </c>
      <c r="E10" s="39">
        <v>2</v>
      </c>
      <c r="F10" s="39">
        <v>1</v>
      </c>
      <c r="G10" s="39">
        <v>1</v>
      </c>
      <c r="H10" s="39">
        <v>1</v>
      </c>
      <c r="I10" s="39">
        <v>1</v>
      </c>
      <c r="J10" s="39">
        <v>0</v>
      </c>
      <c r="K10" s="39">
        <v>1</v>
      </c>
      <c r="L10" s="39">
        <v>2</v>
      </c>
      <c r="M10" s="39">
        <v>0</v>
      </c>
      <c r="N10" s="39">
        <v>1</v>
      </c>
      <c r="O10" s="39">
        <v>1</v>
      </c>
      <c r="P10" s="39">
        <v>0</v>
      </c>
      <c r="Q10" s="39">
        <v>1</v>
      </c>
      <c r="R10" s="39">
        <v>1</v>
      </c>
      <c r="S10" s="39">
        <v>2</v>
      </c>
      <c r="T10" s="39">
        <v>0</v>
      </c>
      <c r="U10" s="39">
        <v>2</v>
      </c>
      <c r="V10" s="39">
        <v>0</v>
      </c>
      <c r="W10" s="39">
        <v>2</v>
      </c>
      <c r="X10" s="39">
        <v>2</v>
      </c>
      <c r="Y10" s="39">
        <v>0</v>
      </c>
      <c r="Z10" s="39">
        <v>0</v>
      </c>
      <c r="AA10" s="39">
        <v>0</v>
      </c>
      <c r="AB10" s="39">
        <v>0</v>
      </c>
      <c r="AC10" s="39">
        <v>3</v>
      </c>
      <c r="AD10" s="39">
        <v>0</v>
      </c>
      <c r="AE10" s="39">
        <v>0</v>
      </c>
      <c r="AF10" s="40">
        <f t="shared" si="7"/>
        <v>0.89655172413793105</v>
      </c>
      <c r="AG10" s="41">
        <f t="shared" si="8"/>
        <v>5.0980392156862717E-2</v>
      </c>
      <c r="AH10" s="42">
        <f t="shared" si="3"/>
        <v>1</v>
      </c>
      <c r="AI10" s="40">
        <f t="shared" si="4"/>
        <v>0.85960238259187915</v>
      </c>
      <c r="AJ10" s="40">
        <f t="shared" si="5"/>
        <v>1.7561541067298103</v>
      </c>
      <c r="AK10" s="43">
        <f t="shared" si="6"/>
        <v>1.8596023825918793</v>
      </c>
    </row>
    <row r="11" spans="1:37" ht="12.75" customHeight="1" x14ac:dyDescent="0.45">
      <c r="A11" s="37">
        <f t="shared" si="9"/>
        <v>8</v>
      </c>
      <c r="B11" s="38" t="s">
        <v>7</v>
      </c>
      <c r="C11" s="39">
        <v>1</v>
      </c>
      <c r="D11" s="39">
        <v>1</v>
      </c>
      <c r="E11" s="39">
        <v>1</v>
      </c>
      <c r="F11" s="39">
        <v>1</v>
      </c>
      <c r="G11" s="39">
        <v>1</v>
      </c>
      <c r="H11" s="39">
        <v>0</v>
      </c>
      <c r="I11" s="39">
        <v>2</v>
      </c>
      <c r="J11" s="39">
        <v>0</v>
      </c>
      <c r="K11" s="39">
        <v>0</v>
      </c>
      <c r="L11" s="39">
        <v>3</v>
      </c>
      <c r="M11" s="39">
        <v>1</v>
      </c>
      <c r="N11" s="39">
        <v>3</v>
      </c>
      <c r="O11" s="39">
        <v>1</v>
      </c>
      <c r="P11" s="39">
        <v>1</v>
      </c>
      <c r="Q11" s="39">
        <v>1</v>
      </c>
      <c r="R11" s="39">
        <v>1</v>
      </c>
      <c r="S11" s="39">
        <v>1</v>
      </c>
      <c r="T11" s="39">
        <v>2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1</v>
      </c>
      <c r="AB11" s="39">
        <v>3</v>
      </c>
      <c r="AC11" s="39">
        <v>1</v>
      </c>
      <c r="AD11" s="39">
        <v>0</v>
      </c>
      <c r="AE11" s="39">
        <v>0</v>
      </c>
      <c r="AF11" s="40">
        <f t="shared" si="7"/>
        <v>0.89655172413793105</v>
      </c>
      <c r="AG11" s="41">
        <f t="shared" si="8"/>
        <v>5.0980392156862717E-2</v>
      </c>
      <c r="AH11" s="42">
        <f t="shared" si="3"/>
        <v>1</v>
      </c>
      <c r="AI11" s="40">
        <f t="shared" si="4"/>
        <v>0.93902790108429601</v>
      </c>
      <c r="AJ11" s="40">
        <f t="shared" si="5"/>
        <v>1.835579625222227</v>
      </c>
      <c r="AK11" s="43">
        <f t="shared" si="6"/>
        <v>1.9390279010842959</v>
      </c>
    </row>
    <row r="12" spans="1:37" ht="12.75" customHeight="1" x14ac:dyDescent="0.45">
      <c r="A12" s="37">
        <f t="shared" si="9"/>
        <v>9</v>
      </c>
      <c r="B12" s="38" t="s">
        <v>16</v>
      </c>
      <c r="C12" s="39">
        <v>2</v>
      </c>
      <c r="D12" s="39">
        <v>0</v>
      </c>
      <c r="E12" s="39">
        <v>1</v>
      </c>
      <c r="F12" s="39">
        <v>0</v>
      </c>
      <c r="G12" s="39">
        <v>0</v>
      </c>
      <c r="H12" s="39">
        <v>1</v>
      </c>
      <c r="I12" s="39">
        <v>0</v>
      </c>
      <c r="J12" s="39">
        <v>2</v>
      </c>
      <c r="K12" s="39">
        <v>0</v>
      </c>
      <c r="L12" s="39">
        <v>0</v>
      </c>
      <c r="M12" s="39">
        <v>0</v>
      </c>
      <c r="N12" s="39">
        <v>2</v>
      </c>
      <c r="O12" s="39">
        <v>0</v>
      </c>
      <c r="P12" s="39">
        <v>1</v>
      </c>
      <c r="Q12" s="39">
        <v>2</v>
      </c>
      <c r="R12" s="39">
        <v>0</v>
      </c>
      <c r="S12" s="39">
        <v>3</v>
      </c>
      <c r="T12" s="39">
        <v>1</v>
      </c>
      <c r="U12" s="39">
        <v>0</v>
      </c>
      <c r="V12" s="39">
        <v>0</v>
      </c>
      <c r="W12" s="39">
        <v>3</v>
      </c>
      <c r="X12" s="39">
        <v>2</v>
      </c>
      <c r="Y12" s="39">
        <v>1</v>
      </c>
      <c r="Z12" s="39">
        <v>0</v>
      </c>
      <c r="AA12" s="39">
        <v>2</v>
      </c>
      <c r="AB12" s="39">
        <v>0</v>
      </c>
      <c r="AC12" s="39">
        <v>0</v>
      </c>
      <c r="AD12" s="39">
        <v>0</v>
      </c>
      <c r="AE12" s="39">
        <v>1</v>
      </c>
      <c r="AF12" s="40">
        <f t="shared" si="7"/>
        <v>0.82758620689655171</v>
      </c>
      <c r="AG12" s="41">
        <f t="shared" si="8"/>
        <v>4.7058823529411743E-2</v>
      </c>
      <c r="AH12" s="42">
        <f t="shared" si="3"/>
        <v>0</v>
      </c>
      <c r="AI12" s="40">
        <f t="shared" si="4"/>
        <v>1.0024600283175304</v>
      </c>
      <c r="AJ12" s="40">
        <f t="shared" si="5"/>
        <v>1.8300462352140823</v>
      </c>
      <c r="AK12" s="43">
        <f t="shared" si="6"/>
        <v>1.0024600283175304</v>
      </c>
    </row>
    <row r="13" spans="1:37" ht="12.75" customHeight="1" x14ac:dyDescent="0.45">
      <c r="A13" s="37">
        <f t="shared" si="9"/>
        <v>10</v>
      </c>
      <c r="B13" s="38" t="s">
        <v>6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2</v>
      </c>
      <c r="L13" s="39">
        <v>2</v>
      </c>
      <c r="M13" s="39">
        <v>1</v>
      </c>
      <c r="N13" s="39">
        <v>1</v>
      </c>
      <c r="O13" s="39">
        <v>0</v>
      </c>
      <c r="P13" s="39">
        <v>2</v>
      </c>
      <c r="Q13" s="39">
        <v>1</v>
      </c>
      <c r="R13" s="39">
        <v>6</v>
      </c>
      <c r="S13" s="39">
        <v>0</v>
      </c>
      <c r="T13" s="39">
        <v>0</v>
      </c>
      <c r="U13" s="39">
        <v>2</v>
      </c>
      <c r="V13" s="39">
        <v>0</v>
      </c>
      <c r="W13" s="39">
        <v>2</v>
      </c>
      <c r="X13" s="39">
        <v>0</v>
      </c>
      <c r="Y13" s="39">
        <v>1</v>
      </c>
      <c r="Z13" s="39">
        <v>1</v>
      </c>
      <c r="AA13" s="39">
        <v>1</v>
      </c>
      <c r="AB13" s="39">
        <v>1</v>
      </c>
      <c r="AC13" s="39">
        <v>0</v>
      </c>
      <c r="AD13" s="39">
        <v>0</v>
      </c>
      <c r="AE13" s="39">
        <v>0</v>
      </c>
      <c r="AF13" s="40">
        <f t="shared" si="7"/>
        <v>0.7931034482758621</v>
      </c>
      <c r="AG13" s="41">
        <f t="shared" si="8"/>
        <v>4.5098039215686253E-2</v>
      </c>
      <c r="AH13" s="42">
        <f t="shared" si="3"/>
        <v>0</v>
      </c>
      <c r="AI13" s="40">
        <f t="shared" si="4"/>
        <v>1.2643267645224019</v>
      </c>
      <c r="AJ13" s="40">
        <f t="shared" si="5"/>
        <v>2.057430212798264</v>
      </c>
      <c r="AK13" s="43">
        <f t="shared" si="6"/>
        <v>1.2643267645224019</v>
      </c>
    </row>
    <row r="14" spans="1:37" ht="12.75" customHeight="1" x14ac:dyDescent="0.45">
      <c r="A14" s="37">
        <f t="shared" si="9"/>
        <v>11</v>
      </c>
      <c r="B14" s="38" t="s">
        <v>51</v>
      </c>
      <c r="C14" s="39">
        <v>1</v>
      </c>
      <c r="D14" s="39">
        <v>2</v>
      </c>
      <c r="E14" s="39">
        <v>2</v>
      </c>
      <c r="F14" s="39">
        <v>1</v>
      </c>
      <c r="G14" s="39">
        <v>0</v>
      </c>
      <c r="H14" s="39">
        <v>0</v>
      </c>
      <c r="I14" s="39">
        <v>1</v>
      </c>
      <c r="J14" s="39">
        <v>1</v>
      </c>
      <c r="K14" s="39">
        <v>1</v>
      </c>
      <c r="L14" s="39">
        <v>1</v>
      </c>
      <c r="M14" s="39">
        <v>0</v>
      </c>
      <c r="N14" s="39">
        <v>1</v>
      </c>
      <c r="O14" s="39">
        <v>0</v>
      </c>
      <c r="P14" s="39">
        <v>2</v>
      </c>
      <c r="Q14" s="39">
        <v>2</v>
      </c>
      <c r="R14" s="39">
        <v>1</v>
      </c>
      <c r="S14" s="39">
        <v>0</v>
      </c>
      <c r="T14" s="39">
        <v>1</v>
      </c>
      <c r="U14" s="39">
        <v>0</v>
      </c>
      <c r="V14" s="39">
        <v>0</v>
      </c>
      <c r="W14" s="39">
        <v>0</v>
      </c>
      <c r="X14" s="39">
        <v>1</v>
      </c>
      <c r="Y14" s="39">
        <v>0</v>
      </c>
      <c r="Z14" s="39">
        <v>1</v>
      </c>
      <c r="AA14" s="39">
        <v>2</v>
      </c>
      <c r="AB14" s="39">
        <v>1</v>
      </c>
      <c r="AC14" s="39">
        <v>0</v>
      </c>
      <c r="AD14" s="39">
        <v>0</v>
      </c>
      <c r="AE14" s="39">
        <v>0</v>
      </c>
      <c r="AF14" s="40">
        <f t="shared" si="7"/>
        <v>0.75862068965517238</v>
      </c>
      <c r="AG14" s="41">
        <f t="shared" si="8"/>
        <v>4.3137254901960763E-2</v>
      </c>
      <c r="AH14" s="42">
        <f t="shared" si="3"/>
        <v>1</v>
      </c>
      <c r="AI14" s="40">
        <f t="shared" si="4"/>
        <v>0.73945792953801659</v>
      </c>
      <c r="AJ14" s="40">
        <f t="shared" si="5"/>
        <v>1.498078619193189</v>
      </c>
      <c r="AK14" s="43">
        <f t="shared" si="6"/>
        <v>1.7394579295380166</v>
      </c>
    </row>
    <row r="15" spans="1:37" ht="12.75" customHeight="1" x14ac:dyDescent="0.45">
      <c r="A15" s="37">
        <f t="shared" si="9"/>
        <v>12</v>
      </c>
      <c r="B15" s="38" t="s">
        <v>14</v>
      </c>
      <c r="C15" s="39">
        <v>0</v>
      </c>
      <c r="D15" s="39">
        <v>0</v>
      </c>
      <c r="E15" s="39">
        <v>0</v>
      </c>
      <c r="F15" s="39">
        <v>0</v>
      </c>
      <c r="G15" s="39">
        <v>1</v>
      </c>
      <c r="H15" s="39">
        <v>2</v>
      </c>
      <c r="I15" s="39">
        <v>0</v>
      </c>
      <c r="J15" s="39">
        <v>2</v>
      </c>
      <c r="K15" s="39">
        <v>0</v>
      </c>
      <c r="L15" s="39">
        <v>0</v>
      </c>
      <c r="M15" s="39">
        <v>2</v>
      </c>
      <c r="N15" s="39">
        <v>1</v>
      </c>
      <c r="O15" s="39">
        <v>0</v>
      </c>
      <c r="P15" s="39">
        <v>1</v>
      </c>
      <c r="Q15" s="39">
        <v>0</v>
      </c>
      <c r="R15" s="39">
        <v>2</v>
      </c>
      <c r="S15" s="39">
        <v>1</v>
      </c>
      <c r="T15" s="39">
        <v>0</v>
      </c>
      <c r="U15" s="39">
        <v>0</v>
      </c>
      <c r="V15" s="39">
        <v>1</v>
      </c>
      <c r="W15" s="39">
        <v>0</v>
      </c>
      <c r="X15" s="39">
        <v>1</v>
      </c>
      <c r="Y15" s="39">
        <v>3</v>
      </c>
      <c r="Z15" s="39">
        <v>0</v>
      </c>
      <c r="AA15" s="39">
        <v>0</v>
      </c>
      <c r="AB15" s="39">
        <v>0</v>
      </c>
      <c r="AC15" s="39">
        <v>1</v>
      </c>
      <c r="AD15" s="39">
        <v>0</v>
      </c>
      <c r="AE15" s="39">
        <v>2</v>
      </c>
      <c r="AF15" s="40">
        <f t="shared" si="7"/>
        <v>0.68965517241379315</v>
      </c>
      <c r="AG15" s="41">
        <f t="shared" si="8"/>
        <v>3.9215686274509789E-2</v>
      </c>
      <c r="AH15" s="42">
        <f t="shared" si="3"/>
        <v>0</v>
      </c>
      <c r="AI15" s="40">
        <f t="shared" si="4"/>
        <v>0.89056355656172126</v>
      </c>
      <c r="AJ15" s="40">
        <f t="shared" si="5"/>
        <v>1.5802187289755145</v>
      </c>
      <c r="AK15" s="43">
        <f t="shared" si="6"/>
        <v>0.89056355656172126</v>
      </c>
    </row>
    <row r="16" spans="1:37" ht="12.75" customHeight="1" x14ac:dyDescent="0.45">
      <c r="A16" s="37">
        <f t="shared" si="9"/>
        <v>13</v>
      </c>
      <c r="B16" s="38" t="s">
        <v>8</v>
      </c>
      <c r="C16" s="39">
        <v>0</v>
      </c>
      <c r="D16" s="39">
        <v>0</v>
      </c>
      <c r="E16" s="39">
        <v>2</v>
      </c>
      <c r="F16" s="39">
        <v>0</v>
      </c>
      <c r="G16" s="39">
        <v>0</v>
      </c>
      <c r="H16" s="39">
        <v>0</v>
      </c>
      <c r="I16" s="39">
        <v>1</v>
      </c>
      <c r="J16" s="39">
        <v>0</v>
      </c>
      <c r="K16" s="39">
        <v>0</v>
      </c>
      <c r="L16" s="39">
        <v>1</v>
      </c>
      <c r="M16" s="39">
        <v>0</v>
      </c>
      <c r="N16" s="39">
        <v>0</v>
      </c>
      <c r="O16" s="39">
        <v>0</v>
      </c>
      <c r="P16" s="39">
        <v>0</v>
      </c>
      <c r="Q16" s="39">
        <v>1</v>
      </c>
      <c r="R16" s="39">
        <v>3</v>
      </c>
      <c r="S16" s="39">
        <v>0</v>
      </c>
      <c r="T16" s="39">
        <v>0</v>
      </c>
      <c r="U16" s="39">
        <v>2</v>
      </c>
      <c r="V16" s="39">
        <v>1</v>
      </c>
      <c r="W16" s="39">
        <v>0</v>
      </c>
      <c r="X16" s="39">
        <v>2</v>
      </c>
      <c r="Y16" s="39">
        <v>2</v>
      </c>
      <c r="Z16" s="39">
        <v>2</v>
      </c>
      <c r="AA16" s="39">
        <v>1</v>
      </c>
      <c r="AB16" s="39">
        <v>0</v>
      </c>
      <c r="AC16" s="39">
        <v>0</v>
      </c>
      <c r="AD16" s="39">
        <v>0</v>
      </c>
      <c r="AE16" s="39">
        <v>0</v>
      </c>
      <c r="AF16" s="40">
        <f t="shared" si="7"/>
        <v>0.62068965517241381</v>
      </c>
      <c r="AG16" s="41">
        <f t="shared" si="8"/>
        <v>3.5294117647058809E-2</v>
      </c>
      <c r="AH16" s="42">
        <f t="shared" si="3"/>
        <v>0</v>
      </c>
      <c r="AI16" s="40">
        <f t="shared" si="4"/>
        <v>0.90292354934434571</v>
      </c>
      <c r="AJ16" s="40">
        <f t="shared" si="5"/>
        <v>1.5236132045167596</v>
      </c>
      <c r="AK16" s="43">
        <f t="shared" si="6"/>
        <v>0.90292354934434571</v>
      </c>
    </row>
    <row r="17" spans="1:37" ht="12.75" customHeight="1" x14ac:dyDescent="0.45">
      <c r="A17" s="37">
        <f t="shared" si="9"/>
        <v>14</v>
      </c>
      <c r="B17" s="38" t="s">
        <v>60</v>
      </c>
      <c r="C17" s="39">
        <v>1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1</v>
      </c>
      <c r="J17" s="39">
        <v>0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3</v>
      </c>
      <c r="S17" s="39">
        <v>0</v>
      </c>
      <c r="T17" s="39">
        <v>2</v>
      </c>
      <c r="U17" s="39">
        <v>0</v>
      </c>
      <c r="V17" s="39">
        <v>0</v>
      </c>
      <c r="W17" s="39">
        <v>1</v>
      </c>
      <c r="X17" s="39">
        <v>0</v>
      </c>
      <c r="Y17" s="39">
        <v>1</v>
      </c>
      <c r="Z17" s="39">
        <v>0</v>
      </c>
      <c r="AA17" s="39">
        <v>1</v>
      </c>
      <c r="AB17" s="39">
        <v>0</v>
      </c>
      <c r="AC17" s="39">
        <v>0</v>
      </c>
      <c r="AD17" s="39">
        <v>4</v>
      </c>
      <c r="AE17" s="39">
        <v>1</v>
      </c>
      <c r="AF17" s="40">
        <f t="shared" si="7"/>
        <v>0.55172413793103448</v>
      </c>
      <c r="AG17" s="41">
        <f t="shared" si="8"/>
        <v>3.1372549019607829E-2</v>
      </c>
      <c r="AH17" s="42">
        <f t="shared" si="3"/>
        <v>0</v>
      </c>
      <c r="AI17" s="40">
        <f t="shared" si="4"/>
        <v>0.98511083120311627</v>
      </c>
      <c r="AJ17" s="40">
        <f t="shared" si="5"/>
        <v>1.5368349691341507</v>
      </c>
      <c r="AK17" s="43">
        <f t="shared" si="6"/>
        <v>0.98511083120311627</v>
      </c>
    </row>
    <row r="18" spans="1:37" ht="12.75" customHeight="1" x14ac:dyDescent="0.45">
      <c r="A18" s="37">
        <f t="shared" si="9"/>
        <v>15</v>
      </c>
      <c r="B18" s="38" t="s">
        <v>9</v>
      </c>
      <c r="C18" s="39">
        <v>0</v>
      </c>
      <c r="D18" s="39">
        <v>1</v>
      </c>
      <c r="E18" s="39">
        <v>0</v>
      </c>
      <c r="F18" s="39">
        <v>0</v>
      </c>
      <c r="G18" s="39">
        <v>0</v>
      </c>
      <c r="H18" s="39">
        <v>1</v>
      </c>
      <c r="I18" s="39">
        <v>1</v>
      </c>
      <c r="J18" s="39">
        <v>0</v>
      </c>
      <c r="K18" s="39">
        <v>1</v>
      </c>
      <c r="L18" s="39">
        <v>0</v>
      </c>
      <c r="M18" s="39">
        <v>0</v>
      </c>
      <c r="N18" s="39">
        <v>1</v>
      </c>
      <c r="O18" s="39">
        <v>1</v>
      </c>
      <c r="P18" s="39">
        <v>0</v>
      </c>
      <c r="Q18" s="39">
        <v>0</v>
      </c>
      <c r="R18" s="39">
        <v>1</v>
      </c>
      <c r="S18" s="39">
        <v>1</v>
      </c>
      <c r="T18" s="39">
        <v>1</v>
      </c>
      <c r="U18" s="39">
        <v>0</v>
      </c>
      <c r="V18" s="39">
        <v>1</v>
      </c>
      <c r="W18" s="39">
        <v>0</v>
      </c>
      <c r="X18" s="39">
        <v>0</v>
      </c>
      <c r="Y18" s="39">
        <v>0</v>
      </c>
      <c r="Z18" s="39">
        <v>0</v>
      </c>
      <c r="AA18" s="39">
        <v>1</v>
      </c>
      <c r="AB18" s="39">
        <v>0</v>
      </c>
      <c r="AC18" s="39">
        <v>0</v>
      </c>
      <c r="AD18" s="39">
        <v>1</v>
      </c>
      <c r="AE18" s="39">
        <v>1</v>
      </c>
      <c r="AF18" s="40">
        <f t="shared" si="7"/>
        <v>0.44827586206896552</v>
      </c>
      <c r="AG18" s="41">
        <f t="shared" si="8"/>
        <v>2.5490196078431358E-2</v>
      </c>
      <c r="AH18" s="42">
        <f t="shared" si="3"/>
        <v>0</v>
      </c>
      <c r="AI18" s="40">
        <f t="shared" si="4"/>
        <v>0.50612017887847582</v>
      </c>
      <c r="AJ18" s="40">
        <f t="shared" si="5"/>
        <v>0.95439604094744135</v>
      </c>
      <c r="AK18" s="43">
        <f t="shared" si="6"/>
        <v>0.50612017887847582</v>
      </c>
    </row>
    <row r="19" spans="1:37" ht="12.75" customHeight="1" x14ac:dyDescent="0.45">
      <c r="A19" s="37">
        <f t="shared" si="9"/>
        <v>16</v>
      </c>
      <c r="B19" s="38" t="s">
        <v>3</v>
      </c>
      <c r="C19" s="39">
        <v>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2</v>
      </c>
      <c r="J19" s="39">
        <v>1</v>
      </c>
      <c r="K19" s="39">
        <v>2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3</v>
      </c>
      <c r="T19" s="39">
        <v>0</v>
      </c>
      <c r="U19" s="39">
        <v>0</v>
      </c>
      <c r="V19" s="39">
        <v>0</v>
      </c>
      <c r="W19" s="39">
        <v>0</v>
      </c>
      <c r="X19" s="39">
        <v>1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3</v>
      </c>
      <c r="AF19" s="40">
        <f t="shared" si="7"/>
        <v>0.44827586206896552</v>
      </c>
      <c r="AG19" s="41">
        <f t="shared" si="8"/>
        <v>2.5490196078431358E-2</v>
      </c>
      <c r="AH19" s="42">
        <f t="shared" si="3"/>
        <v>0</v>
      </c>
      <c r="AI19" s="40">
        <f t="shared" si="4"/>
        <v>0.90971765229468404</v>
      </c>
      <c r="AJ19" s="40">
        <f t="shared" si="5"/>
        <v>1.3579935143636495</v>
      </c>
      <c r="AK19" s="43">
        <f t="shared" si="6"/>
        <v>0.90971765229468404</v>
      </c>
    </row>
    <row r="20" spans="1:37" ht="12.75" customHeight="1" x14ac:dyDescent="0.45">
      <c r="A20" s="37">
        <f t="shared" si="9"/>
        <v>17</v>
      </c>
      <c r="B20" s="38" t="s">
        <v>15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1</v>
      </c>
      <c r="K20" s="39">
        <v>1</v>
      </c>
      <c r="L20" s="39">
        <v>1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1</v>
      </c>
      <c r="S20" s="39">
        <v>1</v>
      </c>
      <c r="T20" s="39">
        <v>0</v>
      </c>
      <c r="U20" s="39">
        <v>0</v>
      </c>
      <c r="V20" s="39">
        <v>0</v>
      </c>
      <c r="W20" s="39">
        <v>0</v>
      </c>
      <c r="X20" s="39">
        <v>2</v>
      </c>
      <c r="Y20" s="39">
        <v>1</v>
      </c>
      <c r="Z20" s="39">
        <v>0</v>
      </c>
      <c r="AA20" s="39">
        <v>0</v>
      </c>
      <c r="AB20" s="39">
        <v>0</v>
      </c>
      <c r="AC20" s="39">
        <v>2</v>
      </c>
      <c r="AD20" s="39">
        <v>0</v>
      </c>
      <c r="AE20" s="39">
        <v>0</v>
      </c>
      <c r="AF20" s="40">
        <f t="shared" si="7"/>
        <v>0.34482758620689657</v>
      </c>
      <c r="AG20" s="41">
        <f t="shared" si="8"/>
        <v>1.9607843137254895E-2</v>
      </c>
      <c r="AH20" s="42">
        <f t="shared" si="3"/>
        <v>0</v>
      </c>
      <c r="AI20" s="40">
        <f t="shared" si="4"/>
        <v>0.61387888922848144</v>
      </c>
      <c r="AJ20" s="40">
        <f t="shared" si="5"/>
        <v>0.95870647543537801</v>
      </c>
      <c r="AK20" s="43">
        <f t="shared" si="6"/>
        <v>0.61387888922848144</v>
      </c>
    </row>
    <row r="21" spans="1:37" ht="12.75" customHeight="1" x14ac:dyDescent="0.45">
      <c r="A21" s="37">
        <f t="shared" si="9"/>
        <v>18</v>
      </c>
      <c r="B21" s="38" t="s">
        <v>26</v>
      </c>
      <c r="C21" s="39">
        <v>0</v>
      </c>
      <c r="D21" s="39">
        <v>2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2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1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1</v>
      </c>
      <c r="W21" s="39">
        <v>1</v>
      </c>
      <c r="X21" s="39">
        <v>1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1</v>
      </c>
      <c r="AF21" s="40">
        <f t="shared" si="7"/>
        <v>0.31034482758620691</v>
      </c>
      <c r="AG21" s="41">
        <f t="shared" si="8"/>
        <v>1.7647058823529405E-2</v>
      </c>
      <c r="AH21" s="42">
        <f t="shared" si="3"/>
        <v>0</v>
      </c>
      <c r="AI21" s="40">
        <f t="shared" si="4"/>
        <v>0.60376487120768596</v>
      </c>
      <c r="AJ21" s="40">
        <f t="shared" si="5"/>
        <v>0.91410969879389281</v>
      </c>
      <c r="AK21" s="43">
        <f t="shared" si="6"/>
        <v>0.60376487120768596</v>
      </c>
    </row>
    <row r="22" spans="1:37" ht="12.75" customHeight="1" x14ac:dyDescent="0.45">
      <c r="A22" s="37">
        <f t="shared" si="9"/>
        <v>19</v>
      </c>
      <c r="B22" s="38" t="s">
        <v>12</v>
      </c>
      <c r="C22" s="39">
        <v>2</v>
      </c>
      <c r="D22" s="39">
        <v>0</v>
      </c>
      <c r="E22" s="39">
        <v>0</v>
      </c>
      <c r="F22" s="39">
        <v>0</v>
      </c>
      <c r="G22" s="39">
        <v>2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1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1</v>
      </c>
      <c r="W22" s="39">
        <v>0</v>
      </c>
      <c r="X22" s="39">
        <v>0</v>
      </c>
      <c r="Y22" s="39">
        <v>0</v>
      </c>
      <c r="Z22" s="39">
        <v>1</v>
      </c>
      <c r="AA22" s="39">
        <v>0</v>
      </c>
      <c r="AB22" s="39">
        <v>0</v>
      </c>
      <c r="AC22" s="39">
        <v>0</v>
      </c>
      <c r="AD22" s="39">
        <v>1</v>
      </c>
      <c r="AE22" s="39">
        <v>0</v>
      </c>
      <c r="AF22" s="40">
        <f t="shared" si="7"/>
        <v>0.27586206896551724</v>
      </c>
      <c r="AG22" s="41">
        <f t="shared" si="8"/>
        <v>1.5686274509803914E-2</v>
      </c>
      <c r="AH22" s="42">
        <f t="shared" si="3"/>
        <v>0</v>
      </c>
      <c r="AI22" s="40">
        <f t="shared" si="4"/>
        <v>0.59139977560131074</v>
      </c>
      <c r="AJ22" s="40">
        <f t="shared" si="5"/>
        <v>0.86726184456682798</v>
      </c>
      <c r="AK22" s="43">
        <f t="shared" si="6"/>
        <v>0.59139977560131074</v>
      </c>
    </row>
    <row r="23" spans="1:37" ht="12.75" customHeight="1" x14ac:dyDescent="0.45">
      <c r="A23" s="37">
        <f t="shared" si="9"/>
        <v>20</v>
      </c>
      <c r="B23" s="38" t="s">
        <v>58</v>
      </c>
      <c r="C23" s="39">
        <v>1</v>
      </c>
      <c r="D23" s="39">
        <v>1</v>
      </c>
      <c r="E23" s="39">
        <v>0</v>
      </c>
      <c r="F23" s="39">
        <v>1</v>
      </c>
      <c r="G23" s="39">
        <v>0</v>
      </c>
      <c r="H23" s="39">
        <v>0</v>
      </c>
      <c r="I23" s="39">
        <v>0</v>
      </c>
      <c r="J23" s="39">
        <v>1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1</v>
      </c>
      <c r="AF23" s="40">
        <f t="shared" si="7"/>
        <v>0.17241379310344829</v>
      </c>
      <c r="AG23" s="41">
        <f t="shared" si="8"/>
        <v>9.8039215686274474E-3</v>
      </c>
      <c r="AH23" s="42">
        <f t="shared" si="3"/>
        <v>0</v>
      </c>
      <c r="AI23" s="40">
        <f t="shared" si="4"/>
        <v>0.38442587221924479</v>
      </c>
      <c r="AJ23" s="40">
        <f t="shared" si="5"/>
        <v>0.55683966532269302</v>
      </c>
      <c r="AK23" s="43">
        <f t="shared" si="6"/>
        <v>0.38442587221924479</v>
      </c>
    </row>
    <row r="24" spans="1:37" ht="12.75" customHeight="1" x14ac:dyDescent="0.45">
      <c r="A24" s="37">
        <f t="shared" si="9"/>
        <v>21</v>
      </c>
      <c r="B24" s="38" t="s">
        <v>10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1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1</v>
      </c>
      <c r="Z24" s="39">
        <v>0</v>
      </c>
      <c r="AA24" s="39">
        <v>0</v>
      </c>
      <c r="AB24" s="39">
        <v>1</v>
      </c>
      <c r="AC24" s="39">
        <v>0</v>
      </c>
      <c r="AD24" s="39">
        <v>0</v>
      </c>
      <c r="AE24" s="39">
        <v>2</v>
      </c>
      <c r="AF24" s="40">
        <f t="shared" si="7"/>
        <v>0.17241379310344829</v>
      </c>
      <c r="AG24" s="41">
        <f t="shared" si="8"/>
        <v>9.8039215686274474E-3</v>
      </c>
      <c r="AH24" s="42">
        <f t="shared" si="3"/>
        <v>0</v>
      </c>
      <c r="AI24" s="40">
        <f t="shared" si="4"/>
        <v>0.46820062223377973</v>
      </c>
      <c r="AJ24" s="40">
        <f t="shared" si="5"/>
        <v>0.64061441533722796</v>
      </c>
      <c r="AK24" s="43">
        <f t="shared" si="6"/>
        <v>0.46820062223377973</v>
      </c>
    </row>
    <row r="25" spans="1:37" ht="12.75" customHeight="1" x14ac:dyDescent="0.45">
      <c r="A25" s="37">
        <f t="shared" si="9"/>
        <v>22</v>
      </c>
      <c r="B25" s="38" t="s">
        <v>28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1</v>
      </c>
      <c r="M25" s="39">
        <v>1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1</v>
      </c>
      <c r="V25" s="39">
        <v>0</v>
      </c>
      <c r="W25" s="39">
        <v>1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40">
        <f t="shared" si="7"/>
        <v>0.13793103448275862</v>
      </c>
      <c r="AG25" s="41">
        <f t="shared" si="8"/>
        <v>7.8431372549019572E-3</v>
      </c>
      <c r="AH25" s="42">
        <f t="shared" si="3"/>
        <v>0</v>
      </c>
      <c r="AI25" s="40">
        <f t="shared" si="4"/>
        <v>0.35093120317179821</v>
      </c>
      <c r="AJ25" s="40">
        <f t="shared" si="5"/>
        <v>0.48886223765455683</v>
      </c>
      <c r="AK25" s="43">
        <f t="shared" si="6"/>
        <v>0.35093120317179821</v>
      </c>
    </row>
    <row r="26" spans="1:37" ht="12.75" customHeight="1" x14ac:dyDescent="0.45">
      <c r="A26" s="37">
        <f t="shared" si="9"/>
        <v>23</v>
      </c>
      <c r="B26" s="38" t="s">
        <v>19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1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1</v>
      </c>
      <c r="AB26" s="39">
        <v>2</v>
      </c>
      <c r="AC26" s="39">
        <v>0</v>
      </c>
      <c r="AD26" s="39">
        <v>0</v>
      </c>
      <c r="AE26" s="39">
        <v>0</v>
      </c>
      <c r="AF26" s="40">
        <f t="shared" si="7"/>
        <v>0.13793103448275862</v>
      </c>
      <c r="AG26" s="41">
        <f t="shared" si="8"/>
        <v>7.8431372549019572E-3</v>
      </c>
      <c r="AH26" s="42">
        <f t="shared" si="3"/>
        <v>0</v>
      </c>
      <c r="AI26" s="40">
        <f t="shared" si="4"/>
        <v>0.44111368238604581</v>
      </c>
      <c r="AJ26" s="40">
        <f t="shared" si="5"/>
        <v>0.57904471686880443</v>
      </c>
      <c r="AK26" s="43">
        <f t="shared" si="6"/>
        <v>0.44111368238604581</v>
      </c>
    </row>
    <row r="27" spans="1:37" ht="12.75" customHeight="1" x14ac:dyDescent="0.45">
      <c r="A27" s="37">
        <f t="shared" si="9"/>
        <v>24</v>
      </c>
      <c r="B27" s="38" t="s">
        <v>24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</v>
      </c>
      <c r="N27" s="39">
        <v>0</v>
      </c>
      <c r="O27" s="39">
        <v>0</v>
      </c>
      <c r="P27" s="39">
        <v>1</v>
      </c>
      <c r="Q27" s="39">
        <v>1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40">
        <f t="shared" si="7"/>
        <v>0.10344827586206896</v>
      </c>
      <c r="AG27" s="41">
        <f t="shared" si="8"/>
        <v>5.8823529411764679E-3</v>
      </c>
      <c r="AH27" s="42">
        <f t="shared" si="3"/>
        <v>0</v>
      </c>
      <c r="AI27" s="40">
        <f t="shared" si="4"/>
        <v>0.30993404669460345</v>
      </c>
      <c r="AJ27" s="40">
        <f t="shared" si="5"/>
        <v>0.4133823225566724</v>
      </c>
      <c r="AK27" s="43">
        <f t="shared" si="6"/>
        <v>0.30993404669460345</v>
      </c>
    </row>
    <row r="28" spans="1:37" ht="12.75" customHeight="1" x14ac:dyDescent="0.45">
      <c r="A28" s="37">
        <f t="shared" si="9"/>
        <v>25</v>
      </c>
      <c r="B28" s="38" t="s">
        <v>11</v>
      </c>
      <c r="C28" s="39">
        <v>1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1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6.8965517241379309E-2</v>
      </c>
      <c r="AG28" s="41">
        <f t="shared" si="8"/>
        <v>3.9215686274509786E-3</v>
      </c>
      <c r="AH28" s="42">
        <f t="shared" si="3"/>
        <v>0</v>
      </c>
      <c r="AI28" s="40">
        <f t="shared" si="4"/>
        <v>0.25788071477756375</v>
      </c>
      <c r="AJ28" s="40">
        <f t="shared" si="5"/>
        <v>0.32684623201894303</v>
      </c>
      <c r="AK28" s="43">
        <f t="shared" si="6"/>
        <v>0.25788071477756375</v>
      </c>
    </row>
    <row r="29" spans="1:37" ht="12.75" customHeight="1" x14ac:dyDescent="0.45">
      <c r="A29" s="37">
        <f t="shared" si="9"/>
        <v>26</v>
      </c>
      <c r="B29" s="38" t="s">
        <v>50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1</v>
      </c>
      <c r="X29" s="39">
        <v>0</v>
      </c>
      <c r="Y29" s="39">
        <v>0</v>
      </c>
      <c r="Z29" s="39">
        <v>1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6.8965517241379309E-2</v>
      </c>
      <c r="AG29" s="41">
        <f t="shared" si="8"/>
        <v>3.9215686274509786E-3</v>
      </c>
      <c r="AH29" s="42">
        <f t="shared" si="3"/>
        <v>0</v>
      </c>
      <c r="AI29" s="40">
        <f t="shared" si="4"/>
        <v>0.25788071477756375</v>
      </c>
      <c r="AJ29" s="40">
        <f t="shared" si="5"/>
        <v>0.32684623201894303</v>
      </c>
      <c r="AK29" s="43">
        <f t="shared" si="6"/>
        <v>0.25788071477756375</v>
      </c>
    </row>
    <row r="30" spans="1:37" ht="12.75" customHeight="1" x14ac:dyDescent="0.45">
      <c r="A30" s="37">
        <f t="shared" si="9"/>
        <v>27</v>
      </c>
      <c r="B30" s="38" t="s">
        <v>18</v>
      </c>
      <c r="C30" s="39">
        <v>0</v>
      </c>
      <c r="D30" s="39">
        <v>0</v>
      </c>
      <c r="E30" s="39">
        <v>1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1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6.8965517241379309E-2</v>
      </c>
      <c r="AG30" s="41">
        <f t="shared" si="8"/>
        <v>3.9215686274509786E-3</v>
      </c>
      <c r="AH30" s="42">
        <f t="shared" si="3"/>
        <v>0</v>
      </c>
      <c r="AI30" s="40">
        <f t="shared" si="4"/>
        <v>0.25788071477756375</v>
      </c>
      <c r="AJ30" s="40">
        <f t="shared" si="5"/>
        <v>0.32684623201894303</v>
      </c>
      <c r="AK30" s="43">
        <f t="shared" si="6"/>
        <v>0.25788071477756375</v>
      </c>
    </row>
    <row r="31" spans="1:37" ht="12.75" customHeight="1" x14ac:dyDescent="0.45">
      <c r="A31" s="37">
        <f t="shared" si="9"/>
        <v>28</v>
      </c>
      <c r="B31" s="38" t="s">
        <v>25</v>
      </c>
      <c r="C31" s="39">
        <v>1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1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6.8965517241379309E-2</v>
      </c>
      <c r="AG31" s="41">
        <f t="shared" si="8"/>
        <v>3.9215686274509786E-3</v>
      </c>
      <c r="AH31" s="42">
        <f t="shared" si="3"/>
        <v>0</v>
      </c>
      <c r="AI31" s="40">
        <f t="shared" si="4"/>
        <v>0.25788071477756375</v>
      </c>
      <c r="AJ31" s="40">
        <f t="shared" si="5"/>
        <v>0.32684623201894303</v>
      </c>
      <c r="AK31" s="43">
        <f t="shared" si="6"/>
        <v>0.25788071477756375</v>
      </c>
    </row>
    <row r="32" spans="1:37" ht="12.75" customHeight="1" x14ac:dyDescent="0.45">
      <c r="A32" s="37">
        <f t="shared" si="9"/>
        <v>29</v>
      </c>
      <c r="B32" s="38" t="s">
        <v>22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1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1</v>
      </c>
      <c r="AF32" s="40">
        <f t="shared" si="7"/>
        <v>6.8965517241379309E-2</v>
      </c>
      <c r="AG32" s="41">
        <f t="shared" si="8"/>
        <v>3.9215686274509786E-3</v>
      </c>
      <c r="AH32" s="42">
        <f t="shared" si="3"/>
        <v>0</v>
      </c>
      <c r="AI32" s="40">
        <f t="shared" si="4"/>
        <v>0.25788071477756375</v>
      </c>
      <c r="AJ32" s="40">
        <f t="shared" si="5"/>
        <v>0.32684623201894303</v>
      </c>
      <c r="AK32" s="43">
        <f t="shared" si="6"/>
        <v>0.25788071477756375</v>
      </c>
    </row>
    <row r="33" spans="1:37" ht="12.75" customHeight="1" x14ac:dyDescent="0.45">
      <c r="A33" s="37">
        <f t="shared" si="9"/>
        <v>30</v>
      </c>
      <c r="B33" s="38" t="s">
        <v>23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1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3.4482758620689655E-2</v>
      </c>
      <c r="AG33" s="41">
        <f t="shared" si="8"/>
        <v>1.9607843137254893E-3</v>
      </c>
      <c r="AH33" s="42">
        <f t="shared" si="3"/>
        <v>0</v>
      </c>
      <c r="AI33" s="40">
        <f t="shared" si="4"/>
        <v>0.18569533817705186</v>
      </c>
      <c r="AJ33" s="40">
        <f t="shared" si="5"/>
        <v>0.22017809679774153</v>
      </c>
      <c r="AK33" s="43">
        <f t="shared" si="6"/>
        <v>0.18569533817705186</v>
      </c>
    </row>
    <row r="34" spans="1:37" ht="12.75" customHeight="1" x14ac:dyDescent="0.45">
      <c r="A34" s="37">
        <v>31</v>
      </c>
      <c r="B34" s="38" t="s">
        <v>17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3.4482758620689655E-2</v>
      </c>
      <c r="AG34" s="41">
        <f t="shared" si="8"/>
        <v>1.9607843137254893E-3</v>
      </c>
      <c r="AH34" s="42">
        <f t="shared" si="3"/>
        <v>0</v>
      </c>
      <c r="AI34" s="40">
        <f t="shared" si="4"/>
        <v>0.18569533817705186</v>
      </c>
      <c r="AJ34" s="40">
        <f t="shared" si="5"/>
        <v>0.22017809679774153</v>
      </c>
      <c r="AK34" s="43">
        <f t="shared" si="6"/>
        <v>0.18569533817705186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3.4482758620689655E-2</v>
      </c>
      <c r="AG35" s="41">
        <f t="shared" si="8"/>
        <v>1.9607843137254893E-3</v>
      </c>
      <c r="AH35" s="42">
        <f t="shared" si="3"/>
        <v>0</v>
      </c>
      <c r="AI35" s="40">
        <f t="shared" si="4"/>
        <v>0.18569533817705186</v>
      </c>
      <c r="AJ35" s="40">
        <f t="shared" si="5"/>
        <v>0.22017809679774153</v>
      </c>
      <c r="AK35" s="43">
        <f t="shared" si="6"/>
        <v>0.18569533817705186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17</v>
      </c>
      <c r="D37" s="55">
        <f t="shared" si="10"/>
        <v>14</v>
      </c>
      <c r="E37" s="55">
        <f t="shared" si="10"/>
        <v>18</v>
      </c>
      <c r="F37" s="55">
        <f t="shared" si="10"/>
        <v>13</v>
      </c>
      <c r="G37" s="55">
        <f t="shared" si="10"/>
        <v>21</v>
      </c>
      <c r="H37" s="55">
        <f t="shared" si="10"/>
        <v>12</v>
      </c>
      <c r="I37" s="55">
        <f t="shared" si="10"/>
        <v>15</v>
      </c>
      <c r="J37" s="55">
        <f t="shared" si="10"/>
        <v>22</v>
      </c>
      <c r="K37" s="55">
        <f t="shared" si="10"/>
        <v>19</v>
      </c>
      <c r="L37" s="55">
        <f t="shared" si="10"/>
        <v>19</v>
      </c>
      <c r="M37" s="55">
        <f t="shared" si="10"/>
        <v>20</v>
      </c>
      <c r="N37" s="55">
        <f t="shared" si="10"/>
        <v>15</v>
      </c>
      <c r="O37" s="55">
        <f t="shared" si="10"/>
        <v>6</v>
      </c>
      <c r="P37" s="55">
        <f t="shared" si="10"/>
        <v>14</v>
      </c>
      <c r="Q37" s="55">
        <f t="shared" si="10"/>
        <v>22</v>
      </c>
      <c r="R37" s="55">
        <f t="shared" si="10"/>
        <v>34</v>
      </c>
      <c r="S37" s="55">
        <f t="shared" si="10"/>
        <v>27</v>
      </c>
      <c r="T37" s="55">
        <f t="shared" si="10"/>
        <v>15</v>
      </c>
      <c r="U37" s="55">
        <f t="shared" si="10"/>
        <v>25</v>
      </c>
      <c r="V37" s="55">
        <f t="shared" si="10"/>
        <v>11</v>
      </c>
      <c r="W37" s="55">
        <f t="shared" si="10"/>
        <v>22</v>
      </c>
      <c r="X37" s="55">
        <f t="shared" si="10"/>
        <v>18</v>
      </c>
      <c r="Y37" s="55">
        <f t="shared" si="10"/>
        <v>14</v>
      </c>
      <c r="Z37" s="55">
        <f t="shared" si="10"/>
        <v>17</v>
      </c>
      <c r="AA37" s="55">
        <f t="shared" si="10"/>
        <v>18</v>
      </c>
      <c r="AB37" s="55">
        <f t="shared" si="10"/>
        <v>12</v>
      </c>
      <c r="AC37" s="55">
        <f t="shared" si="10"/>
        <v>10</v>
      </c>
      <c r="AD37" s="55">
        <f t="shared" si="10"/>
        <v>14</v>
      </c>
      <c r="AE37" s="55">
        <f t="shared" si="10"/>
        <v>26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1</v>
      </c>
    </row>
    <row r="42" spans="1:37" ht="12.75" customHeight="1" x14ac:dyDescent="0.45">
      <c r="B42" s="57" t="s">
        <v>36</v>
      </c>
      <c r="C42" s="58">
        <f t="shared" ref="C42:AF42" si="11">$AK$44</f>
        <v>22.840237528066517</v>
      </c>
      <c r="D42" s="58">
        <f t="shared" si="11"/>
        <v>22.840237528066517</v>
      </c>
      <c r="E42" s="59">
        <f t="shared" si="11"/>
        <v>22.840237528066517</v>
      </c>
      <c r="F42" s="59">
        <f t="shared" si="11"/>
        <v>22.840237528066517</v>
      </c>
      <c r="G42" s="59">
        <f t="shared" si="11"/>
        <v>22.840237528066517</v>
      </c>
      <c r="H42" s="59">
        <f t="shared" si="11"/>
        <v>22.840237528066517</v>
      </c>
      <c r="I42" s="59">
        <f t="shared" si="11"/>
        <v>22.840237528066517</v>
      </c>
      <c r="J42" s="59">
        <f t="shared" si="11"/>
        <v>22.840237528066517</v>
      </c>
      <c r="K42" s="59">
        <f t="shared" si="11"/>
        <v>22.840237528066517</v>
      </c>
      <c r="L42" s="59">
        <f t="shared" si="11"/>
        <v>22.840237528066517</v>
      </c>
      <c r="M42" s="59">
        <f t="shared" si="11"/>
        <v>22.840237528066517</v>
      </c>
      <c r="N42" s="59">
        <f t="shared" si="11"/>
        <v>22.840237528066517</v>
      </c>
      <c r="O42" s="59">
        <f t="shared" si="11"/>
        <v>22.840237528066517</v>
      </c>
      <c r="P42" s="59">
        <f t="shared" si="11"/>
        <v>22.840237528066517</v>
      </c>
      <c r="Q42" s="59">
        <f t="shared" si="11"/>
        <v>22.840237528066517</v>
      </c>
      <c r="R42" s="59">
        <f t="shared" si="11"/>
        <v>22.840237528066517</v>
      </c>
      <c r="S42" s="59">
        <f t="shared" si="11"/>
        <v>22.840237528066517</v>
      </c>
      <c r="T42" s="59">
        <f t="shared" si="11"/>
        <v>22.840237528066517</v>
      </c>
      <c r="U42" s="59">
        <f t="shared" si="11"/>
        <v>22.840237528066517</v>
      </c>
      <c r="V42" s="59">
        <f t="shared" si="11"/>
        <v>22.840237528066517</v>
      </c>
      <c r="W42" s="59">
        <f t="shared" si="11"/>
        <v>22.840237528066517</v>
      </c>
      <c r="X42" s="59">
        <f t="shared" si="11"/>
        <v>22.840237528066517</v>
      </c>
      <c r="Y42" s="59">
        <f t="shared" si="11"/>
        <v>22.840237528066517</v>
      </c>
      <c r="Z42" s="59">
        <f t="shared" si="11"/>
        <v>22.840237528066517</v>
      </c>
      <c r="AA42" s="59">
        <f t="shared" si="11"/>
        <v>22.840237528066517</v>
      </c>
      <c r="AB42" s="59">
        <f t="shared" si="11"/>
        <v>22.840237528066517</v>
      </c>
      <c r="AC42" s="59">
        <f t="shared" si="11"/>
        <v>22.840237528066517</v>
      </c>
      <c r="AD42" s="59">
        <f t="shared" si="11"/>
        <v>22.840237528066517</v>
      </c>
      <c r="AE42" s="59">
        <f t="shared" si="11"/>
        <v>22.840237528066517</v>
      </c>
      <c r="AF42" s="60">
        <f t="shared" si="11"/>
        <v>22.840237528066517</v>
      </c>
      <c r="AG42" s="60"/>
      <c r="AH42" s="60">
        <f>$AK$44</f>
        <v>22.840237528066517</v>
      </c>
      <c r="AI42" s="60">
        <f>$AK$44</f>
        <v>22.840237528066517</v>
      </c>
      <c r="AJ42" s="60">
        <f>$AK$44</f>
        <v>22.840237528066517</v>
      </c>
      <c r="AK42" s="60">
        <f>$AK$44</f>
        <v>22.840237528066517</v>
      </c>
    </row>
    <row r="43" spans="1:37" ht="12.75" customHeight="1" x14ac:dyDescent="0.45">
      <c r="B43" s="57" t="s">
        <v>38</v>
      </c>
      <c r="C43" s="58">
        <f t="shared" ref="C43:AF43" si="12">$AJ$44</f>
        <v>23.426444424618246</v>
      </c>
      <c r="D43" s="58">
        <f t="shared" si="12"/>
        <v>23.426444424618246</v>
      </c>
      <c r="E43" s="59">
        <f t="shared" si="12"/>
        <v>23.426444424618246</v>
      </c>
      <c r="F43" s="59">
        <f t="shared" si="12"/>
        <v>23.426444424618246</v>
      </c>
      <c r="G43" s="59">
        <f t="shared" si="12"/>
        <v>23.426444424618246</v>
      </c>
      <c r="H43" s="59">
        <f t="shared" si="12"/>
        <v>23.426444424618246</v>
      </c>
      <c r="I43" s="59">
        <f t="shared" si="12"/>
        <v>23.426444424618246</v>
      </c>
      <c r="J43" s="59">
        <f t="shared" si="12"/>
        <v>23.426444424618246</v>
      </c>
      <c r="K43" s="59">
        <f t="shared" si="12"/>
        <v>23.426444424618246</v>
      </c>
      <c r="L43" s="59">
        <f t="shared" si="12"/>
        <v>23.426444424618246</v>
      </c>
      <c r="M43" s="59">
        <f t="shared" si="12"/>
        <v>23.426444424618246</v>
      </c>
      <c r="N43" s="59">
        <f t="shared" si="12"/>
        <v>23.426444424618246</v>
      </c>
      <c r="O43" s="59">
        <f t="shared" si="12"/>
        <v>23.426444424618246</v>
      </c>
      <c r="P43" s="59">
        <f t="shared" si="12"/>
        <v>23.426444424618246</v>
      </c>
      <c r="Q43" s="59">
        <f t="shared" si="12"/>
        <v>23.426444424618246</v>
      </c>
      <c r="R43" s="59">
        <f t="shared" si="12"/>
        <v>23.426444424618246</v>
      </c>
      <c r="S43" s="59">
        <f t="shared" si="12"/>
        <v>23.426444424618246</v>
      </c>
      <c r="T43" s="59">
        <f t="shared" si="12"/>
        <v>23.426444424618246</v>
      </c>
      <c r="U43" s="59">
        <f t="shared" si="12"/>
        <v>23.426444424618246</v>
      </c>
      <c r="V43" s="59">
        <f t="shared" si="12"/>
        <v>23.426444424618246</v>
      </c>
      <c r="W43" s="59">
        <f t="shared" si="12"/>
        <v>23.426444424618246</v>
      </c>
      <c r="X43" s="59">
        <f t="shared" si="12"/>
        <v>23.426444424618246</v>
      </c>
      <c r="Y43" s="59">
        <f t="shared" si="12"/>
        <v>23.426444424618246</v>
      </c>
      <c r="Z43" s="59">
        <f t="shared" si="12"/>
        <v>23.426444424618246</v>
      </c>
      <c r="AA43" s="59">
        <f t="shared" si="12"/>
        <v>23.426444424618246</v>
      </c>
      <c r="AB43" s="59">
        <f t="shared" si="12"/>
        <v>23.426444424618246</v>
      </c>
      <c r="AC43" s="59">
        <f t="shared" si="12"/>
        <v>23.426444424618246</v>
      </c>
      <c r="AD43" s="59">
        <f t="shared" si="12"/>
        <v>23.426444424618246</v>
      </c>
      <c r="AE43" s="59">
        <f t="shared" si="12"/>
        <v>23.426444424618246</v>
      </c>
      <c r="AF43" s="60">
        <f t="shared" si="12"/>
        <v>23.426444424618246</v>
      </c>
      <c r="AG43" s="60"/>
      <c r="AH43" s="60">
        <f>$AJ$44</f>
        <v>23.426444424618246</v>
      </c>
      <c r="AI43" s="60">
        <f>$AJ$44</f>
        <v>23.426444424618246</v>
      </c>
      <c r="AJ43" s="60">
        <f>$AJ$44</f>
        <v>23.426444424618246</v>
      </c>
      <c r="AK43" s="60">
        <f>$AJ$44</f>
        <v>23.426444424618246</v>
      </c>
    </row>
    <row r="44" spans="1:37" ht="12.75" customHeight="1" x14ac:dyDescent="0.45">
      <c r="B44" s="57" t="str">
        <f>INDEX(B3:B33,B41)</f>
        <v>Malfunction inquiries</v>
      </c>
      <c r="C44" s="57">
        <f t="shared" ref="C44:AF44" si="13">IF(C3="","",VLOOKUP($B$44,$B$1:$AK$37,MATCH(C$1,$B$1:$AK$1,0),0))</f>
        <v>17</v>
      </c>
      <c r="D44" s="57">
        <f t="shared" si="13"/>
        <v>14</v>
      </c>
      <c r="E44" s="61">
        <f t="shared" si="13"/>
        <v>18</v>
      </c>
      <c r="F44" s="61">
        <f t="shared" si="13"/>
        <v>13</v>
      </c>
      <c r="G44" s="61">
        <f t="shared" si="13"/>
        <v>21</v>
      </c>
      <c r="H44" s="61">
        <f t="shared" si="13"/>
        <v>12</v>
      </c>
      <c r="I44" s="61">
        <f t="shared" si="13"/>
        <v>15</v>
      </c>
      <c r="J44" s="61">
        <f t="shared" si="13"/>
        <v>22</v>
      </c>
      <c r="K44" s="61">
        <f t="shared" si="13"/>
        <v>19</v>
      </c>
      <c r="L44" s="61">
        <f t="shared" si="13"/>
        <v>19</v>
      </c>
      <c r="M44" s="61">
        <f t="shared" si="13"/>
        <v>20</v>
      </c>
      <c r="N44" s="61">
        <f t="shared" si="13"/>
        <v>15</v>
      </c>
      <c r="O44" s="61">
        <f t="shared" si="13"/>
        <v>6</v>
      </c>
      <c r="P44" s="61">
        <f t="shared" si="13"/>
        <v>14</v>
      </c>
      <c r="Q44" s="61">
        <f t="shared" si="13"/>
        <v>22</v>
      </c>
      <c r="R44" s="61">
        <f t="shared" si="13"/>
        <v>34</v>
      </c>
      <c r="S44" s="61">
        <f t="shared" si="13"/>
        <v>27</v>
      </c>
      <c r="T44" s="61">
        <f t="shared" si="13"/>
        <v>15</v>
      </c>
      <c r="U44" s="61">
        <f t="shared" si="13"/>
        <v>25</v>
      </c>
      <c r="V44" s="61">
        <f t="shared" si="13"/>
        <v>11</v>
      </c>
      <c r="W44" s="61">
        <f t="shared" si="13"/>
        <v>22</v>
      </c>
      <c r="X44" s="61">
        <f t="shared" si="13"/>
        <v>18</v>
      </c>
      <c r="Y44" s="61">
        <f t="shared" si="13"/>
        <v>14</v>
      </c>
      <c r="Z44" s="61">
        <f t="shared" si="13"/>
        <v>17</v>
      </c>
      <c r="AA44" s="61">
        <f t="shared" si="13"/>
        <v>18</v>
      </c>
      <c r="AB44" s="61">
        <f t="shared" si="13"/>
        <v>12</v>
      </c>
      <c r="AC44" s="61">
        <f t="shared" si="13"/>
        <v>10</v>
      </c>
      <c r="AD44" s="61">
        <f t="shared" si="13"/>
        <v>14</v>
      </c>
      <c r="AE44" s="61">
        <f t="shared" si="13"/>
        <v>26</v>
      </c>
      <c r="AF44" s="60">
        <f t="shared" si="13"/>
        <v>17.586206896551733</v>
      </c>
      <c r="AG44" s="60"/>
      <c r="AH44" s="60">
        <f>IF(AH3="","",VLOOKUP($B$44,$B$1:$AK$37,MATCH(AH$1,$B$1:$AK$1,0),0))</f>
        <v>17</v>
      </c>
      <c r="AI44" s="60">
        <f>IF(AI3="","",VLOOKUP($B$44,$B$1:$AK$37,MATCH(AI$1,$B$1:$AK$1,0),0))</f>
        <v>5.8402375280665151</v>
      </c>
      <c r="AJ44" s="60">
        <f>IF(AJ3="","",VLOOKUP($B$44,$B$1:$AK$37,MATCH(AJ$1,$B$1:$AK$1,0),0))</f>
        <v>23.426444424618246</v>
      </c>
      <c r="AK44" s="60">
        <f>IF(AK3="","",VLOOKUP($B$44,$B$1:$AK$37,MATCH(AK$1,$B$1:$AK$1,0),0))</f>
        <v>22.840237528066517</v>
      </c>
    </row>
    <row r="45" spans="1:37" ht="12.75" customHeight="1" x14ac:dyDescent="0.45">
      <c r="B45" s="57" t="str">
        <f>B44&amp;"%"</f>
        <v>Malfunction inquiries%</v>
      </c>
      <c r="C45" s="62">
        <f t="shared" ref="C45:N45" si="14">IF(C44="","",C44/C37)</f>
        <v>1</v>
      </c>
      <c r="D45" s="62">
        <f t="shared" si="14"/>
        <v>1</v>
      </c>
      <c r="E45" s="63">
        <f t="shared" si="14"/>
        <v>1</v>
      </c>
      <c r="F45" s="63">
        <f t="shared" si="14"/>
        <v>1</v>
      </c>
      <c r="G45" s="63">
        <f t="shared" si="14"/>
        <v>1</v>
      </c>
      <c r="H45" s="63">
        <f t="shared" si="14"/>
        <v>1</v>
      </c>
      <c r="I45" s="63">
        <f t="shared" si="14"/>
        <v>1</v>
      </c>
      <c r="J45" s="63">
        <f t="shared" si="14"/>
        <v>1</v>
      </c>
      <c r="K45" s="63">
        <f t="shared" si="14"/>
        <v>1</v>
      </c>
      <c r="L45" s="63">
        <f t="shared" si="14"/>
        <v>1</v>
      </c>
      <c r="M45" s="63">
        <f t="shared" si="14"/>
        <v>1</v>
      </c>
      <c r="N45" s="63">
        <f t="shared" si="14"/>
        <v>1</v>
      </c>
      <c r="O45" s="63">
        <f t="shared" ref="O45:AE45" si="15">IF(O44="","",O44/O37)</f>
        <v>1</v>
      </c>
      <c r="P45" s="63">
        <f t="shared" si="15"/>
        <v>1</v>
      </c>
      <c r="Q45" s="63">
        <f t="shared" si="15"/>
        <v>1</v>
      </c>
      <c r="R45" s="63">
        <f t="shared" si="15"/>
        <v>1</v>
      </c>
      <c r="S45" s="63">
        <f t="shared" si="15"/>
        <v>1</v>
      </c>
      <c r="T45" s="63">
        <f t="shared" si="15"/>
        <v>1</v>
      </c>
      <c r="U45" s="63">
        <f t="shared" si="15"/>
        <v>1</v>
      </c>
      <c r="V45" s="63">
        <f t="shared" si="15"/>
        <v>1</v>
      </c>
      <c r="W45" s="63">
        <f t="shared" si="15"/>
        <v>1</v>
      </c>
      <c r="X45" s="63">
        <f t="shared" si="15"/>
        <v>1</v>
      </c>
      <c r="Y45" s="63">
        <f t="shared" si="15"/>
        <v>1</v>
      </c>
      <c r="Z45" s="63">
        <f t="shared" si="15"/>
        <v>1</v>
      </c>
      <c r="AA45" s="63">
        <f t="shared" si="15"/>
        <v>1</v>
      </c>
      <c r="AB45" s="63">
        <f t="shared" si="15"/>
        <v>1</v>
      </c>
      <c r="AC45" s="63">
        <f t="shared" si="15"/>
        <v>1</v>
      </c>
      <c r="AD45" s="63">
        <f t="shared" si="15"/>
        <v>1</v>
      </c>
      <c r="AE45" s="63">
        <f t="shared" si="15"/>
        <v>1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114300</xdr:rowOff>
                  </from>
                  <to>
                    <xdr:col>40</xdr:col>
                    <xdr:colOff>292100</xdr:colOff>
                    <xdr:row>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C47"/>
  <sheetViews>
    <sheetView showGridLines="0" topLeftCell="A2" zoomScale="90" zoomScaleNormal="90" workbookViewId="0">
      <selection activeCell="B2" sqref="B2:AF36"/>
    </sheetView>
  </sheetViews>
  <sheetFormatPr defaultColWidth="8.81640625" defaultRowHeight="12.75" customHeight="1" x14ac:dyDescent="0.3"/>
  <cols>
    <col min="1" max="1" width="5.7265625" style="2" customWidth="1"/>
    <col min="2" max="2" width="54.1796875" style="2" customWidth="1"/>
    <col min="3" max="3" width="5.81640625" style="2" customWidth="1"/>
    <col min="4" max="4" width="5.81640625" style="10" customWidth="1"/>
    <col min="5" max="31" width="5.81640625" style="26" customWidth="1"/>
    <col min="32" max="32" width="11.26953125" style="9" bestFit="1" customWidth="1"/>
    <col min="33" max="33" width="11.26953125" style="9" customWidth="1"/>
    <col min="34" max="34" width="7.7265625" style="10" bestFit="1" customWidth="1"/>
    <col min="35" max="35" width="17.7265625" style="9" bestFit="1" customWidth="1"/>
    <col min="36" max="36" width="16.26953125" style="9" bestFit="1" customWidth="1"/>
    <col min="37" max="37" width="6.7265625" style="2" bestFit="1" customWidth="1"/>
    <col min="38" max="16384" width="8.81640625" style="2"/>
  </cols>
  <sheetData>
    <row r="1" spans="1:55" ht="12.75" hidden="1" customHeight="1" x14ac:dyDescent="0.3">
      <c r="B1" s="2" t="s">
        <v>35</v>
      </c>
      <c r="C1" s="10">
        <v>1</v>
      </c>
      <c r="D1" s="10">
        <f>+C1+1</f>
        <v>2</v>
      </c>
      <c r="E1" s="10">
        <f t="shared" ref="E1:AE1" si="0">+D1+1</f>
        <v>3</v>
      </c>
      <c r="F1" s="10">
        <f t="shared" si="0"/>
        <v>4</v>
      </c>
      <c r="G1" s="10">
        <f t="shared" si="0"/>
        <v>5</v>
      </c>
      <c r="H1" s="10">
        <f t="shared" si="0"/>
        <v>6</v>
      </c>
      <c r="I1" s="10">
        <f t="shared" si="0"/>
        <v>7</v>
      </c>
      <c r="J1" s="10">
        <f t="shared" si="0"/>
        <v>8</v>
      </c>
      <c r="K1" s="10">
        <f t="shared" si="0"/>
        <v>9</v>
      </c>
      <c r="L1" s="10">
        <f t="shared" si="0"/>
        <v>10</v>
      </c>
      <c r="M1" s="10">
        <f t="shared" si="0"/>
        <v>11</v>
      </c>
      <c r="N1" s="10">
        <f t="shared" si="0"/>
        <v>12</v>
      </c>
      <c r="O1" s="10">
        <f t="shared" si="0"/>
        <v>13</v>
      </c>
      <c r="P1" s="10">
        <f t="shared" si="0"/>
        <v>14</v>
      </c>
      <c r="Q1" s="10">
        <f t="shared" si="0"/>
        <v>15</v>
      </c>
      <c r="R1" s="10">
        <f t="shared" si="0"/>
        <v>16</v>
      </c>
      <c r="S1" s="10">
        <f t="shared" si="0"/>
        <v>17</v>
      </c>
      <c r="T1" s="10">
        <f t="shared" si="0"/>
        <v>18</v>
      </c>
      <c r="U1" s="10">
        <f t="shared" si="0"/>
        <v>19</v>
      </c>
      <c r="V1" s="10">
        <f t="shared" si="0"/>
        <v>20</v>
      </c>
      <c r="W1" s="10">
        <f t="shared" si="0"/>
        <v>21</v>
      </c>
      <c r="X1" s="10">
        <f t="shared" si="0"/>
        <v>22</v>
      </c>
      <c r="Y1" s="10">
        <f t="shared" si="0"/>
        <v>23</v>
      </c>
      <c r="Z1" s="10">
        <f t="shared" si="0"/>
        <v>24</v>
      </c>
      <c r="AA1" s="10">
        <f t="shared" si="0"/>
        <v>25</v>
      </c>
      <c r="AB1" s="10">
        <f t="shared" si="0"/>
        <v>26</v>
      </c>
      <c r="AC1" s="10">
        <f t="shared" si="0"/>
        <v>27</v>
      </c>
      <c r="AD1" s="10">
        <f t="shared" si="0"/>
        <v>28</v>
      </c>
      <c r="AE1" s="10">
        <f t="shared" si="0"/>
        <v>29</v>
      </c>
      <c r="AF1" s="9" t="s">
        <v>39</v>
      </c>
      <c r="AH1" s="10" t="s">
        <v>40</v>
      </c>
      <c r="AI1" s="9" t="s">
        <v>41</v>
      </c>
      <c r="AJ1" s="9" t="s">
        <v>38</v>
      </c>
      <c r="AK1" s="2" t="s">
        <v>36</v>
      </c>
    </row>
    <row r="2" spans="1:55" ht="12.75" customHeight="1" x14ac:dyDescent="0.3">
      <c r="A2" s="36" t="s">
        <v>45</v>
      </c>
      <c r="B2" s="1" t="s">
        <v>48</v>
      </c>
      <c r="C2" s="24">
        <v>43188</v>
      </c>
      <c r="D2" s="24">
        <f>C2+1</f>
        <v>43189</v>
      </c>
      <c r="E2" s="24">
        <f t="shared" ref="E2:AE2" si="1">D2+1</f>
        <v>43190</v>
      </c>
      <c r="F2" s="24">
        <f t="shared" si="1"/>
        <v>43191</v>
      </c>
      <c r="G2" s="24">
        <f t="shared" si="1"/>
        <v>43192</v>
      </c>
      <c r="H2" s="24">
        <f t="shared" si="1"/>
        <v>43193</v>
      </c>
      <c r="I2" s="24">
        <f t="shared" si="1"/>
        <v>43194</v>
      </c>
      <c r="J2" s="24">
        <f t="shared" si="1"/>
        <v>43195</v>
      </c>
      <c r="K2" s="24">
        <f t="shared" si="1"/>
        <v>43196</v>
      </c>
      <c r="L2" s="24">
        <f t="shared" si="1"/>
        <v>43197</v>
      </c>
      <c r="M2" s="24">
        <f t="shared" si="1"/>
        <v>43198</v>
      </c>
      <c r="N2" s="24">
        <f t="shared" si="1"/>
        <v>43199</v>
      </c>
      <c r="O2" s="24">
        <f t="shared" si="1"/>
        <v>43200</v>
      </c>
      <c r="P2" s="24">
        <f t="shared" si="1"/>
        <v>43201</v>
      </c>
      <c r="Q2" s="24">
        <f t="shared" si="1"/>
        <v>43202</v>
      </c>
      <c r="R2" s="24">
        <f t="shared" si="1"/>
        <v>43203</v>
      </c>
      <c r="S2" s="24">
        <f t="shared" si="1"/>
        <v>43204</v>
      </c>
      <c r="T2" s="24">
        <f t="shared" si="1"/>
        <v>43205</v>
      </c>
      <c r="U2" s="24">
        <f t="shared" si="1"/>
        <v>43206</v>
      </c>
      <c r="V2" s="24">
        <f t="shared" si="1"/>
        <v>43207</v>
      </c>
      <c r="W2" s="24">
        <f t="shared" si="1"/>
        <v>43208</v>
      </c>
      <c r="X2" s="24">
        <f t="shared" si="1"/>
        <v>43209</v>
      </c>
      <c r="Y2" s="24">
        <f t="shared" si="1"/>
        <v>43210</v>
      </c>
      <c r="Z2" s="24">
        <f t="shared" si="1"/>
        <v>43211</v>
      </c>
      <c r="AA2" s="24">
        <f t="shared" si="1"/>
        <v>43212</v>
      </c>
      <c r="AB2" s="24">
        <f t="shared" si="1"/>
        <v>43213</v>
      </c>
      <c r="AC2" s="24">
        <f t="shared" si="1"/>
        <v>43214</v>
      </c>
      <c r="AD2" s="24">
        <f t="shared" si="1"/>
        <v>43215</v>
      </c>
      <c r="AE2" s="24">
        <f t="shared" si="1"/>
        <v>43216</v>
      </c>
      <c r="AF2" s="7" t="s">
        <v>39</v>
      </c>
      <c r="AG2" s="7" t="s">
        <v>46</v>
      </c>
      <c r="AH2" s="8" t="s">
        <v>33</v>
      </c>
      <c r="AI2" s="7" t="s">
        <v>34</v>
      </c>
      <c r="AJ2" s="7" t="s">
        <v>30</v>
      </c>
      <c r="AK2" s="13" t="s">
        <v>36</v>
      </c>
    </row>
    <row r="3" spans="1:55" s="4" customFormat="1" ht="12.75" customHeight="1" x14ac:dyDescent="0.3">
      <c r="A3" s="36"/>
      <c r="B3" s="3" t="s">
        <v>29</v>
      </c>
      <c r="C3" s="25">
        <f t="shared" ref="C3:AE3" si="2">IF(SUM(C4:C36)=0,"",SUM(C4:C36))</f>
        <v>61</v>
      </c>
      <c r="D3" s="25">
        <f t="shared" si="2"/>
        <v>45</v>
      </c>
      <c r="E3" s="25">
        <f t="shared" si="2"/>
        <v>42</v>
      </c>
      <c r="F3" s="25">
        <f t="shared" si="2"/>
        <v>35</v>
      </c>
      <c r="G3" s="25">
        <f t="shared" si="2"/>
        <v>46</v>
      </c>
      <c r="H3" s="25">
        <f t="shared" si="2"/>
        <v>52</v>
      </c>
      <c r="I3" s="25">
        <f t="shared" si="2"/>
        <v>48</v>
      </c>
      <c r="J3" s="25">
        <f t="shared" si="2"/>
        <v>52</v>
      </c>
      <c r="K3" s="25">
        <f t="shared" si="2"/>
        <v>47</v>
      </c>
      <c r="L3" s="25">
        <f t="shared" si="2"/>
        <v>63</v>
      </c>
      <c r="M3" s="25">
        <f t="shared" si="2"/>
        <v>55</v>
      </c>
      <c r="N3" s="25">
        <f t="shared" si="2"/>
        <v>37</v>
      </c>
      <c r="O3" s="25">
        <f t="shared" si="2"/>
        <v>42</v>
      </c>
      <c r="P3" s="25">
        <f t="shared" si="2"/>
        <v>37</v>
      </c>
      <c r="Q3" s="25">
        <f t="shared" si="2"/>
        <v>57</v>
      </c>
      <c r="R3" s="25">
        <f t="shared" si="2"/>
        <v>34</v>
      </c>
      <c r="S3" s="25">
        <f t="shared" si="2"/>
        <v>42</v>
      </c>
      <c r="T3" s="25">
        <f t="shared" si="2"/>
        <v>45</v>
      </c>
      <c r="U3" s="25">
        <f t="shared" si="2"/>
        <v>50</v>
      </c>
      <c r="V3" s="25">
        <f t="shared" si="2"/>
        <v>59</v>
      </c>
      <c r="W3" s="25">
        <f t="shared" si="2"/>
        <v>40</v>
      </c>
      <c r="X3" s="25">
        <f t="shared" si="2"/>
        <v>50</v>
      </c>
      <c r="Y3" s="25">
        <f t="shared" si="2"/>
        <v>41</v>
      </c>
      <c r="Z3" s="25">
        <f t="shared" si="2"/>
        <v>38</v>
      </c>
      <c r="AA3" s="25">
        <f t="shared" si="2"/>
        <v>38</v>
      </c>
      <c r="AB3" s="25">
        <f t="shared" si="2"/>
        <v>38</v>
      </c>
      <c r="AC3" s="25">
        <f t="shared" si="2"/>
        <v>43</v>
      </c>
      <c r="AD3" s="25">
        <f t="shared" si="2"/>
        <v>27</v>
      </c>
      <c r="AE3" s="25" t="str">
        <f t="shared" si="2"/>
        <v/>
      </c>
      <c r="AF3" s="9">
        <f t="shared" ref="AF3:AF36" si="3">IFERROR(AVERAGE(C3:AE3),"-")</f>
        <v>45.142857142857146</v>
      </c>
      <c r="AG3" s="34">
        <f t="shared" ref="AG3:AG36" si="4">AF3/$AF$3</f>
        <v>1</v>
      </c>
      <c r="AH3" s="10">
        <f t="shared" ref="AH3:AH36" si="5">IFERROR(MEDIAN(C3:AE3),"-")</f>
        <v>44</v>
      </c>
      <c r="AI3" s="9">
        <f t="shared" ref="AI3:AI36" si="6">IFERROR(STDEV(C3:AE3),"-")</f>
        <v>8.7631986622266425</v>
      </c>
      <c r="AJ3" s="9">
        <f t="shared" ref="AJ3:AJ36" si="7">IFERROR(AF3+AI3,"")</f>
        <v>53.906055805083788</v>
      </c>
      <c r="AK3" s="14">
        <f t="shared" ref="AK3:AK36" si="8">IFERROR(AI3+AH3,"")</f>
        <v>52.763198662226642</v>
      </c>
      <c r="BC3" s="2"/>
    </row>
    <row r="4" spans="1:55" ht="12.75" customHeight="1" x14ac:dyDescent="0.3">
      <c r="A4" s="23">
        <v>1</v>
      </c>
      <c r="B4" s="5" t="s">
        <v>1</v>
      </c>
      <c r="C4" s="11">
        <v>12</v>
      </c>
      <c r="D4" s="11">
        <v>5</v>
      </c>
      <c r="E4" s="11">
        <v>4</v>
      </c>
      <c r="F4" s="11">
        <v>4</v>
      </c>
      <c r="G4" s="11">
        <v>2</v>
      </c>
      <c r="H4" s="11">
        <v>7</v>
      </c>
      <c r="I4" s="11">
        <v>9</v>
      </c>
      <c r="J4" s="11">
        <v>4</v>
      </c>
      <c r="K4" s="11">
        <v>7</v>
      </c>
      <c r="L4" s="11">
        <v>10</v>
      </c>
      <c r="M4" s="11">
        <v>3</v>
      </c>
      <c r="N4" s="11">
        <v>2</v>
      </c>
      <c r="O4" s="11">
        <v>4</v>
      </c>
      <c r="P4" s="11">
        <v>4</v>
      </c>
      <c r="Q4" s="11">
        <v>7</v>
      </c>
      <c r="R4" s="11">
        <v>4</v>
      </c>
      <c r="S4" s="11">
        <v>1</v>
      </c>
      <c r="T4" s="11">
        <v>10</v>
      </c>
      <c r="U4" s="11">
        <v>6</v>
      </c>
      <c r="V4" s="11">
        <v>11</v>
      </c>
      <c r="W4" s="11">
        <v>9</v>
      </c>
      <c r="X4" s="11">
        <v>22</v>
      </c>
      <c r="Y4" s="11">
        <v>5</v>
      </c>
      <c r="Z4" s="11">
        <v>1</v>
      </c>
      <c r="AA4" s="11">
        <v>3</v>
      </c>
      <c r="AB4" s="11">
        <v>10</v>
      </c>
      <c r="AC4" s="11">
        <v>7</v>
      </c>
      <c r="AD4" s="11">
        <v>2</v>
      </c>
      <c r="AE4" s="35">
        <f>IFERROR(VLOOKUP($B$2&amp;$B4,#REF!,4,0),0)</f>
        <v>0</v>
      </c>
      <c r="AF4" s="9">
        <f t="shared" si="3"/>
        <v>6.0344827586206895</v>
      </c>
      <c r="AG4" s="34">
        <f t="shared" si="4"/>
        <v>0.13367525098210387</v>
      </c>
      <c r="AH4" s="10">
        <f t="shared" si="5"/>
        <v>5</v>
      </c>
      <c r="AI4" s="9">
        <f t="shared" si="6"/>
        <v>4.4919194005990173</v>
      </c>
      <c r="AJ4" s="9">
        <f t="shared" si="7"/>
        <v>10.526402159219707</v>
      </c>
      <c r="AK4" s="14">
        <f t="shared" si="8"/>
        <v>9.4919194005990164</v>
      </c>
    </row>
    <row r="5" spans="1:55" ht="12.75" customHeight="1" x14ac:dyDescent="0.3">
      <c r="A5" s="23">
        <f>+A4+1</f>
        <v>2</v>
      </c>
      <c r="B5" s="5" t="s">
        <v>4</v>
      </c>
      <c r="C5" s="11">
        <v>8</v>
      </c>
      <c r="D5" s="11">
        <v>5</v>
      </c>
      <c r="E5" s="11">
        <v>3</v>
      </c>
      <c r="F5" s="11">
        <v>3</v>
      </c>
      <c r="G5" s="11">
        <v>4</v>
      </c>
      <c r="H5" s="11">
        <v>2</v>
      </c>
      <c r="I5" s="11">
        <v>5</v>
      </c>
      <c r="J5" s="11">
        <v>6</v>
      </c>
      <c r="K5" s="11">
        <v>7</v>
      </c>
      <c r="L5" s="11">
        <v>9</v>
      </c>
      <c r="M5" s="11">
        <v>7</v>
      </c>
      <c r="N5" s="11">
        <v>5</v>
      </c>
      <c r="O5" s="11">
        <v>6</v>
      </c>
      <c r="P5" s="11">
        <v>5</v>
      </c>
      <c r="Q5" s="11">
        <v>4</v>
      </c>
      <c r="R5" s="11">
        <v>6</v>
      </c>
      <c r="S5" s="11">
        <v>4</v>
      </c>
      <c r="T5" s="11">
        <v>2</v>
      </c>
      <c r="U5" s="11">
        <v>6</v>
      </c>
      <c r="V5" s="11">
        <v>12</v>
      </c>
      <c r="W5" s="11">
        <v>3</v>
      </c>
      <c r="X5" s="11">
        <v>7</v>
      </c>
      <c r="Y5" s="11">
        <v>3</v>
      </c>
      <c r="Z5" s="11">
        <v>7</v>
      </c>
      <c r="AA5" s="11">
        <v>1</v>
      </c>
      <c r="AB5" s="11">
        <v>1</v>
      </c>
      <c r="AC5" s="11">
        <v>4</v>
      </c>
      <c r="AD5" s="11">
        <v>3</v>
      </c>
      <c r="AE5" s="35">
        <f>IFERROR(VLOOKUP($B$2&amp;$B5,#REF!,4,0),0)</f>
        <v>0</v>
      </c>
      <c r="AF5" s="9">
        <f t="shared" si="3"/>
        <v>4.7586206896551726</v>
      </c>
      <c r="AG5" s="34">
        <f t="shared" si="4"/>
        <v>0.10541248363160191</v>
      </c>
      <c r="AH5" s="10">
        <f t="shared" si="5"/>
        <v>5</v>
      </c>
      <c r="AI5" s="9">
        <f t="shared" si="6"/>
        <v>2.6139074802431197</v>
      </c>
      <c r="AJ5" s="9">
        <f t="shared" si="7"/>
        <v>7.3725281698982918</v>
      </c>
      <c r="AK5" s="14">
        <f t="shared" si="8"/>
        <v>7.6139074802431193</v>
      </c>
    </row>
    <row r="6" spans="1:55" ht="12.75" customHeight="1" x14ac:dyDescent="0.3">
      <c r="A6" s="23">
        <f t="shared" ref="A6:A36" si="9">+A5+1</f>
        <v>3</v>
      </c>
      <c r="B6" s="5" t="s">
        <v>5</v>
      </c>
      <c r="C6" s="11">
        <v>7</v>
      </c>
      <c r="D6" s="11">
        <v>2</v>
      </c>
      <c r="E6" s="11">
        <v>6</v>
      </c>
      <c r="F6" s="11">
        <v>3</v>
      </c>
      <c r="G6" s="11">
        <v>6</v>
      </c>
      <c r="H6" s="11">
        <v>5</v>
      </c>
      <c r="I6" s="11">
        <v>4</v>
      </c>
      <c r="J6" s="11">
        <v>6</v>
      </c>
      <c r="K6" s="11">
        <v>2</v>
      </c>
      <c r="L6" s="11">
        <v>7</v>
      </c>
      <c r="M6" s="11">
        <v>7</v>
      </c>
      <c r="N6" s="11">
        <v>4</v>
      </c>
      <c r="O6" s="11">
        <v>2</v>
      </c>
      <c r="P6" s="11">
        <v>3</v>
      </c>
      <c r="Q6" s="11">
        <v>6</v>
      </c>
      <c r="R6" s="11">
        <v>6</v>
      </c>
      <c r="S6" s="11">
        <v>4</v>
      </c>
      <c r="T6" s="11">
        <v>4</v>
      </c>
      <c r="U6" s="11">
        <v>5</v>
      </c>
      <c r="V6" s="11">
        <v>7</v>
      </c>
      <c r="W6" s="11">
        <v>8</v>
      </c>
      <c r="X6" s="11">
        <v>1</v>
      </c>
      <c r="Y6" s="11">
        <v>3</v>
      </c>
      <c r="Z6" s="11">
        <v>5</v>
      </c>
      <c r="AA6" s="11">
        <v>3</v>
      </c>
      <c r="AB6" s="11">
        <v>3</v>
      </c>
      <c r="AC6" s="11">
        <v>3</v>
      </c>
      <c r="AD6" s="11">
        <v>1</v>
      </c>
      <c r="AE6" s="35">
        <f>IFERROR(VLOOKUP($B$2&amp;$B6,#REF!,4,0),0)</f>
        <v>0</v>
      </c>
      <c r="AF6" s="9">
        <f t="shared" si="3"/>
        <v>4.2413793103448274</v>
      </c>
      <c r="AG6" s="34">
        <f t="shared" si="4"/>
        <v>9.3954604975993006E-2</v>
      </c>
      <c r="AH6" s="10">
        <f t="shared" si="5"/>
        <v>4</v>
      </c>
      <c r="AI6" s="9">
        <f t="shared" si="6"/>
        <v>2.115506903351553</v>
      </c>
      <c r="AJ6" s="9">
        <f t="shared" si="7"/>
        <v>6.3568862136963808</v>
      </c>
      <c r="AK6" s="14">
        <f t="shared" si="8"/>
        <v>6.1155069033515534</v>
      </c>
    </row>
    <row r="7" spans="1:55" ht="12.75" customHeight="1" x14ac:dyDescent="0.3">
      <c r="A7" s="23">
        <f t="shared" si="9"/>
        <v>4</v>
      </c>
      <c r="B7" s="5" t="s">
        <v>2</v>
      </c>
      <c r="C7" s="11">
        <v>2</v>
      </c>
      <c r="D7" s="11">
        <v>10</v>
      </c>
      <c r="E7" s="11">
        <v>5</v>
      </c>
      <c r="F7" s="11">
        <v>4</v>
      </c>
      <c r="G7" s="11">
        <v>4</v>
      </c>
      <c r="H7" s="11">
        <v>4</v>
      </c>
      <c r="I7" s="11">
        <v>1</v>
      </c>
      <c r="J7" s="11">
        <v>2</v>
      </c>
      <c r="K7" s="11">
        <v>6</v>
      </c>
      <c r="L7" s="11">
        <v>4</v>
      </c>
      <c r="M7" s="11">
        <v>5</v>
      </c>
      <c r="N7" s="11">
        <v>3</v>
      </c>
      <c r="O7" s="11">
        <v>2</v>
      </c>
      <c r="P7" s="11">
        <v>3</v>
      </c>
      <c r="Q7" s="11">
        <v>1</v>
      </c>
      <c r="R7" s="11">
        <v>4</v>
      </c>
      <c r="S7" s="11">
        <v>5</v>
      </c>
      <c r="T7" s="11">
        <v>3</v>
      </c>
      <c r="U7" s="11">
        <v>3</v>
      </c>
      <c r="V7" s="11">
        <v>4</v>
      </c>
      <c r="W7" s="11">
        <v>2</v>
      </c>
      <c r="X7" s="11">
        <v>2</v>
      </c>
      <c r="Y7" s="11">
        <v>4</v>
      </c>
      <c r="Z7" s="11">
        <v>6</v>
      </c>
      <c r="AA7" s="11">
        <v>0</v>
      </c>
      <c r="AB7" s="11">
        <v>2</v>
      </c>
      <c r="AC7" s="11">
        <v>2</v>
      </c>
      <c r="AD7" s="11">
        <v>1</v>
      </c>
      <c r="AE7" s="35">
        <f>IFERROR(VLOOKUP($B$2&amp;$B7,#REF!,4,0),0)</f>
        <v>0</v>
      </c>
      <c r="AF7" s="9">
        <f t="shared" si="3"/>
        <v>3.2413793103448274</v>
      </c>
      <c r="AG7" s="34">
        <f t="shared" si="4"/>
        <v>7.1802706241815797E-2</v>
      </c>
      <c r="AH7" s="10">
        <f t="shared" si="5"/>
        <v>3</v>
      </c>
      <c r="AI7" s="9">
        <f t="shared" si="6"/>
        <v>2.0814687879646279</v>
      </c>
      <c r="AJ7" s="9">
        <f t="shared" si="7"/>
        <v>5.3228480983094553</v>
      </c>
      <c r="AK7" s="14">
        <f t="shared" si="8"/>
        <v>5.0814687879646279</v>
      </c>
    </row>
    <row r="8" spans="1:55" ht="12.75" customHeight="1" x14ac:dyDescent="0.3">
      <c r="A8" s="23">
        <f t="shared" si="9"/>
        <v>5</v>
      </c>
      <c r="B8" s="5" t="s">
        <v>13</v>
      </c>
      <c r="C8" s="11">
        <v>7</v>
      </c>
      <c r="D8" s="11">
        <v>1</v>
      </c>
      <c r="E8" s="11">
        <v>1</v>
      </c>
      <c r="F8" s="11">
        <v>2</v>
      </c>
      <c r="G8" s="11">
        <v>5</v>
      </c>
      <c r="H8" s="11">
        <v>3</v>
      </c>
      <c r="I8" s="11">
        <v>4</v>
      </c>
      <c r="J8" s="11">
        <v>3</v>
      </c>
      <c r="K8" s="11">
        <v>2</v>
      </c>
      <c r="L8" s="11">
        <v>5</v>
      </c>
      <c r="M8" s="11">
        <v>2</v>
      </c>
      <c r="N8" s="11">
        <v>8</v>
      </c>
      <c r="O8" s="11">
        <v>5</v>
      </c>
      <c r="P8" s="11">
        <v>4</v>
      </c>
      <c r="Q8" s="11">
        <v>5</v>
      </c>
      <c r="R8" s="11">
        <v>1</v>
      </c>
      <c r="S8" s="11">
        <v>3</v>
      </c>
      <c r="T8" s="11">
        <v>3</v>
      </c>
      <c r="U8" s="11">
        <v>2</v>
      </c>
      <c r="V8" s="11">
        <v>3</v>
      </c>
      <c r="W8" s="11">
        <v>2</v>
      </c>
      <c r="X8" s="11">
        <v>3</v>
      </c>
      <c r="Y8" s="11">
        <v>4</v>
      </c>
      <c r="Z8" s="11">
        <v>1</v>
      </c>
      <c r="AA8" s="11">
        <v>3</v>
      </c>
      <c r="AB8" s="11">
        <v>3</v>
      </c>
      <c r="AC8" s="11">
        <v>1</v>
      </c>
      <c r="AD8" s="11">
        <v>3</v>
      </c>
      <c r="AE8" s="35">
        <f>IFERROR(VLOOKUP($B$2&amp;$B8,#REF!,4,0),0)</f>
        <v>0</v>
      </c>
      <c r="AF8" s="9">
        <f t="shared" si="3"/>
        <v>3.0689655172413794</v>
      </c>
      <c r="AG8" s="34">
        <f t="shared" si="4"/>
        <v>6.7983413356612829E-2</v>
      </c>
      <c r="AH8" s="10">
        <f t="shared" si="5"/>
        <v>3</v>
      </c>
      <c r="AI8" s="9">
        <f t="shared" si="6"/>
        <v>1.8309059912427164</v>
      </c>
      <c r="AJ8" s="9">
        <f t="shared" si="7"/>
        <v>4.8998715084840958</v>
      </c>
      <c r="AK8" s="14">
        <f t="shared" si="8"/>
        <v>4.8309059912427159</v>
      </c>
    </row>
    <row r="9" spans="1:55" ht="12.75" customHeight="1" x14ac:dyDescent="0.3">
      <c r="A9" s="23">
        <f t="shared" si="9"/>
        <v>6</v>
      </c>
      <c r="B9" s="5" t="s">
        <v>0</v>
      </c>
      <c r="C9" s="11">
        <v>6</v>
      </c>
      <c r="D9" s="11">
        <v>0</v>
      </c>
      <c r="E9" s="11">
        <v>1</v>
      </c>
      <c r="F9" s="11">
        <v>3</v>
      </c>
      <c r="G9" s="11">
        <v>2</v>
      </c>
      <c r="H9" s="11">
        <v>3</v>
      </c>
      <c r="I9" s="11">
        <v>4</v>
      </c>
      <c r="J9" s="11">
        <v>2</v>
      </c>
      <c r="K9" s="11">
        <v>3</v>
      </c>
      <c r="L9" s="11">
        <v>1</v>
      </c>
      <c r="M9" s="11">
        <v>4</v>
      </c>
      <c r="N9" s="11">
        <v>3</v>
      </c>
      <c r="O9" s="11">
        <v>1</v>
      </c>
      <c r="P9" s="11">
        <v>1</v>
      </c>
      <c r="Q9" s="11">
        <v>3</v>
      </c>
      <c r="R9" s="11">
        <v>2</v>
      </c>
      <c r="S9" s="11">
        <v>2</v>
      </c>
      <c r="T9" s="11">
        <v>8</v>
      </c>
      <c r="U9" s="11">
        <v>2</v>
      </c>
      <c r="V9" s="11">
        <v>6</v>
      </c>
      <c r="W9" s="11">
        <v>2</v>
      </c>
      <c r="X9" s="11">
        <v>4</v>
      </c>
      <c r="Y9" s="11">
        <v>2</v>
      </c>
      <c r="Z9" s="11">
        <v>0</v>
      </c>
      <c r="AA9" s="11">
        <v>4</v>
      </c>
      <c r="AB9" s="11">
        <v>2</v>
      </c>
      <c r="AC9" s="11">
        <v>2</v>
      </c>
      <c r="AD9" s="11">
        <v>2</v>
      </c>
      <c r="AE9" s="35">
        <f>IFERROR(VLOOKUP($B$2&amp;$B9,#REF!,4,0),0)</f>
        <v>0</v>
      </c>
      <c r="AF9" s="9">
        <f t="shared" si="3"/>
        <v>2.5862068965517242</v>
      </c>
      <c r="AG9" s="34">
        <f t="shared" si="4"/>
        <v>5.7289393278044519E-2</v>
      </c>
      <c r="AH9" s="10">
        <f t="shared" si="5"/>
        <v>2</v>
      </c>
      <c r="AI9" s="9">
        <f t="shared" si="6"/>
        <v>1.8423052597088083</v>
      </c>
      <c r="AJ9" s="9">
        <f t="shared" si="7"/>
        <v>4.428512156260533</v>
      </c>
      <c r="AK9" s="14">
        <f t="shared" si="8"/>
        <v>3.8423052597088083</v>
      </c>
    </row>
    <row r="10" spans="1:55" ht="12.75" customHeight="1" x14ac:dyDescent="0.3">
      <c r="A10" s="23">
        <f t="shared" si="9"/>
        <v>7</v>
      </c>
      <c r="B10" s="5" t="s">
        <v>21</v>
      </c>
      <c r="C10" s="11">
        <v>4</v>
      </c>
      <c r="D10" s="11">
        <v>4</v>
      </c>
      <c r="E10" s="11">
        <v>1</v>
      </c>
      <c r="F10" s="11">
        <v>6</v>
      </c>
      <c r="G10" s="11">
        <v>1</v>
      </c>
      <c r="H10" s="11">
        <v>1</v>
      </c>
      <c r="I10" s="11">
        <v>4</v>
      </c>
      <c r="J10" s="11">
        <v>2</v>
      </c>
      <c r="K10" s="11">
        <v>2</v>
      </c>
      <c r="L10" s="11">
        <v>6</v>
      </c>
      <c r="M10" s="11">
        <v>0</v>
      </c>
      <c r="N10" s="11">
        <v>0</v>
      </c>
      <c r="O10" s="11">
        <v>2</v>
      </c>
      <c r="P10" s="11">
        <v>1</v>
      </c>
      <c r="Q10" s="11">
        <v>3</v>
      </c>
      <c r="R10" s="11">
        <v>1</v>
      </c>
      <c r="S10" s="11">
        <v>2</v>
      </c>
      <c r="T10" s="11">
        <v>2</v>
      </c>
      <c r="U10" s="11">
        <v>0</v>
      </c>
      <c r="V10" s="11">
        <v>4</v>
      </c>
      <c r="W10" s="11">
        <v>2</v>
      </c>
      <c r="X10" s="11">
        <v>2</v>
      </c>
      <c r="Y10" s="11">
        <v>2</v>
      </c>
      <c r="Z10" s="11">
        <v>0</v>
      </c>
      <c r="AA10" s="11">
        <v>2</v>
      </c>
      <c r="AB10" s="11">
        <v>3</v>
      </c>
      <c r="AC10" s="11">
        <v>2</v>
      </c>
      <c r="AD10" s="11">
        <v>3</v>
      </c>
      <c r="AE10" s="35">
        <f>IFERROR(VLOOKUP($B$2&amp;$B10,#REF!,4,0),0)</f>
        <v>0</v>
      </c>
      <c r="AF10" s="9">
        <f t="shared" si="3"/>
        <v>2.1379310344827585</v>
      </c>
      <c r="AG10" s="34">
        <f t="shared" si="4"/>
        <v>4.7359231776516797E-2</v>
      </c>
      <c r="AH10" s="10">
        <f t="shared" si="5"/>
        <v>2</v>
      </c>
      <c r="AI10" s="9">
        <f t="shared" si="6"/>
        <v>1.6415179806472353</v>
      </c>
      <c r="AJ10" s="9">
        <f t="shared" si="7"/>
        <v>3.7794490151299938</v>
      </c>
      <c r="AK10" s="14">
        <f t="shared" si="8"/>
        <v>3.6415179806472353</v>
      </c>
    </row>
    <row r="11" spans="1:55" ht="12.75" customHeight="1" x14ac:dyDescent="0.3">
      <c r="A11" s="23">
        <f t="shared" si="9"/>
        <v>8</v>
      </c>
      <c r="B11" s="5" t="s">
        <v>7</v>
      </c>
      <c r="C11" s="11">
        <v>2</v>
      </c>
      <c r="D11" s="11">
        <v>3</v>
      </c>
      <c r="E11" s="11">
        <v>2</v>
      </c>
      <c r="F11" s="11">
        <v>0</v>
      </c>
      <c r="G11" s="11">
        <v>8</v>
      </c>
      <c r="H11" s="11">
        <v>3</v>
      </c>
      <c r="I11" s="11">
        <v>2</v>
      </c>
      <c r="J11" s="11">
        <v>5</v>
      </c>
      <c r="K11" s="11">
        <v>2</v>
      </c>
      <c r="L11" s="11">
        <v>3</v>
      </c>
      <c r="M11" s="11">
        <v>3</v>
      </c>
      <c r="N11" s="11">
        <v>1</v>
      </c>
      <c r="O11" s="11">
        <v>1</v>
      </c>
      <c r="P11" s="11">
        <v>0</v>
      </c>
      <c r="Q11" s="11">
        <v>4</v>
      </c>
      <c r="R11" s="11">
        <v>1</v>
      </c>
      <c r="S11" s="11">
        <v>1</v>
      </c>
      <c r="T11" s="11">
        <v>1</v>
      </c>
      <c r="U11" s="11">
        <v>2</v>
      </c>
      <c r="V11" s="11">
        <v>2</v>
      </c>
      <c r="W11" s="11">
        <v>0</v>
      </c>
      <c r="X11" s="11">
        <v>0</v>
      </c>
      <c r="Y11" s="11">
        <v>3</v>
      </c>
      <c r="Z11" s="11">
        <v>0</v>
      </c>
      <c r="AA11" s="11">
        <v>2</v>
      </c>
      <c r="AB11" s="11">
        <v>0</v>
      </c>
      <c r="AC11" s="11">
        <v>2</v>
      </c>
      <c r="AD11" s="11">
        <v>3</v>
      </c>
      <c r="AE11" s="35">
        <f>IFERROR(VLOOKUP($B$2&amp;$B11,#REF!,4,0),0)</f>
        <v>0</v>
      </c>
      <c r="AF11" s="9">
        <f t="shared" si="3"/>
        <v>1.9310344827586208</v>
      </c>
      <c r="AG11" s="34">
        <f t="shared" si="4"/>
        <v>4.277608031427324E-2</v>
      </c>
      <c r="AH11" s="10">
        <f t="shared" si="5"/>
        <v>2</v>
      </c>
      <c r="AI11" s="9">
        <f t="shared" si="6"/>
        <v>1.771420626074665</v>
      </c>
      <c r="AJ11" s="9">
        <f t="shared" si="7"/>
        <v>3.702455108833286</v>
      </c>
      <c r="AK11" s="14">
        <f t="shared" si="8"/>
        <v>3.771420626074665</v>
      </c>
    </row>
    <row r="12" spans="1:55" ht="12.75" customHeight="1" x14ac:dyDescent="0.3">
      <c r="A12" s="23">
        <f t="shared" si="9"/>
        <v>9</v>
      </c>
      <c r="B12" s="5" t="s">
        <v>8</v>
      </c>
      <c r="C12" s="11">
        <v>2</v>
      </c>
      <c r="D12" s="11">
        <v>0</v>
      </c>
      <c r="E12" s="11">
        <v>0</v>
      </c>
      <c r="F12" s="11">
        <v>0</v>
      </c>
      <c r="G12" s="11">
        <v>1</v>
      </c>
      <c r="H12" s="11">
        <v>3</v>
      </c>
      <c r="I12" s="11">
        <v>1</v>
      </c>
      <c r="J12" s="11">
        <v>3</v>
      </c>
      <c r="K12" s="11">
        <v>2</v>
      </c>
      <c r="L12" s="11">
        <v>0</v>
      </c>
      <c r="M12" s="11">
        <v>4</v>
      </c>
      <c r="N12" s="11">
        <v>1</v>
      </c>
      <c r="O12" s="11">
        <v>1</v>
      </c>
      <c r="P12" s="11">
        <v>4</v>
      </c>
      <c r="Q12" s="11">
        <v>5</v>
      </c>
      <c r="R12" s="11">
        <v>0</v>
      </c>
      <c r="S12" s="11">
        <v>1</v>
      </c>
      <c r="T12" s="11">
        <v>2</v>
      </c>
      <c r="U12" s="11">
        <v>6</v>
      </c>
      <c r="V12" s="11">
        <v>2</v>
      </c>
      <c r="W12" s="11">
        <v>3</v>
      </c>
      <c r="X12" s="11">
        <v>0</v>
      </c>
      <c r="Y12" s="11">
        <v>2</v>
      </c>
      <c r="Z12" s="11">
        <v>1</v>
      </c>
      <c r="AA12" s="11">
        <v>1</v>
      </c>
      <c r="AB12" s="11">
        <v>2</v>
      </c>
      <c r="AC12" s="11">
        <v>5</v>
      </c>
      <c r="AD12" s="11">
        <v>1</v>
      </c>
      <c r="AE12" s="35">
        <f>IFERROR(VLOOKUP($B$2&amp;$B12,#REF!,4,0),0)</f>
        <v>0</v>
      </c>
      <c r="AF12" s="9">
        <f t="shared" si="3"/>
        <v>1.8275862068965518</v>
      </c>
      <c r="AG12" s="34">
        <f t="shared" si="4"/>
        <v>4.0484504583151462E-2</v>
      </c>
      <c r="AH12" s="10">
        <f t="shared" si="5"/>
        <v>1</v>
      </c>
      <c r="AI12" s="9">
        <f t="shared" si="6"/>
        <v>1.6917650444187695</v>
      </c>
      <c r="AJ12" s="9">
        <f t="shared" si="7"/>
        <v>3.5193512513153213</v>
      </c>
      <c r="AK12" s="14">
        <f t="shared" si="8"/>
        <v>2.6917650444187693</v>
      </c>
    </row>
    <row r="13" spans="1:55" ht="12.75" customHeight="1" x14ac:dyDescent="0.3">
      <c r="A13" s="23">
        <f t="shared" si="9"/>
        <v>10</v>
      </c>
      <c r="B13" s="5" t="s">
        <v>51</v>
      </c>
      <c r="C13" s="11">
        <v>2</v>
      </c>
      <c r="D13" s="11">
        <v>0</v>
      </c>
      <c r="E13" s="11">
        <v>6</v>
      </c>
      <c r="F13" s="11">
        <v>1</v>
      </c>
      <c r="G13" s="11">
        <v>3</v>
      </c>
      <c r="H13" s="11">
        <v>2</v>
      </c>
      <c r="I13" s="11">
        <v>2</v>
      </c>
      <c r="J13" s="11">
        <v>2</v>
      </c>
      <c r="K13" s="11">
        <v>0</v>
      </c>
      <c r="L13" s="11">
        <v>2</v>
      </c>
      <c r="M13" s="11">
        <v>3</v>
      </c>
      <c r="N13" s="11">
        <v>2</v>
      </c>
      <c r="O13" s="11">
        <v>2</v>
      </c>
      <c r="P13" s="11">
        <v>2</v>
      </c>
      <c r="Q13" s="11">
        <v>2</v>
      </c>
      <c r="R13" s="11">
        <v>0</v>
      </c>
      <c r="S13" s="11">
        <v>3</v>
      </c>
      <c r="T13" s="11">
        <v>0</v>
      </c>
      <c r="U13" s="11">
        <v>5</v>
      </c>
      <c r="V13" s="11">
        <v>0</v>
      </c>
      <c r="W13" s="11">
        <v>1</v>
      </c>
      <c r="X13" s="11">
        <v>1</v>
      </c>
      <c r="Y13" s="11">
        <v>3</v>
      </c>
      <c r="Z13" s="11">
        <v>4</v>
      </c>
      <c r="AA13" s="11">
        <v>0</v>
      </c>
      <c r="AB13" s="11">
        <v>0</v>
      </c>
      <c r="AC13" s="11">
        <v>2</v>
      </c>
      <c r="AD13" s="11">
        <v>0</v>
      </c>
      <c r="AE13" s="35">
        <f>IFERROR(VLOOKUP($B$2&amp;$B13,#REF!,4,0),0)</f>
        <v>0</v>
      </c>
      <c r="AF13" s="9">
        <f t="shared" si="3"/>
        <v>1.7241379310344827</v>
      </c>
      <c r="AG13" s="34">
        <f t="shared" si="4"/>
        <v>3.8192928852029677E-2</v>
      </c>
      <c r="AH13" s="10">
        <f t="shared" si="5"/>
        <v>2</v>
      </c>
      <c r="AI13" s="9">
        <f t="shared" si="6"/>
        <v>1.5788004425634112</v>
      </c>
      <c r="AJ13" s="9">
        <f t="shared" si="7"/>
        <v>3.3029383735978941</v>
      </c>
      <c r="AK13" s="14">
        <f t="shared" si="8"/>
        <v>3.578800442563411</v>
      </c>
    </row>
    <row r="14" spans="1:55" ht="12.75" customHeight="1" x14ac:dyDescent="0.3">
      <c r="A14" s="23">
        <f t="shared" si="9"/>
        <v>11</v>
      </c>
      <c r="B14" s="5" t="s">
        <v>14</v>
      </c>
      <c r="C14" s="11">
        <v>0</v>
      </c>
      <c r="D14" s="11">
        <v>2</v>
      </c>
      <c r="E14" s="11">
        <v>0</v>
      </c>
      <c r="F14" s="11">
        <v>0</v>
      </c>
      <c r="G14" s="11">
        <v>0</v>
      </c>
      <c r="H14" s="11">
        <v>4</v>
      </c>
      <c r="I14" s="11">
        <v>1</v>
      </c>
      <c r="J14" s="11">
        <v>2</v>
      </c>
      <c r="K14" s="11">
        <v>2</v>
      </c>
      <c r="L14" s="11">
        <v>3</v>
      </c>
      <c r="M14" s="11">
        <v>1</v>
      </c>
      <c r="N14" s="11">
        <v>1</v>
      </c>
      <c r="O14" s="11">
        <v>0</v>
      </c>
      <c r="P14" s="11">
        <v>1</v>
      </c>
      <c r="Q14" s="11">
        <v>1</v>
      </c>
      <c r="R14" s="11">
        <v>1</v>
      </c>
      <c r="S14" s="11">
        <v>4</v>
      </c>
      <c r="T14" s="11">
        <v>0</v>
      </c>
      <c r="U14" s="11">
        <v>2</v>
      </c>
      <c r="V14" s="11">
        <v>3</v>
      </c>
      <c r="W14" s="11">
        <v>0</v>
      </c>
      <c r="X14" s="11">
        <v>3</v>
      </c>
      <c r="Y14" s="11">
        <v>2</v>
      </c>
      <c r="Z14" s="11">
        <v>0</v>
      </c>
      <c r="AA14" s="11">
        <v>1</v>
      </c>
      <c r="AB14" s="11">
        <v>1</v>
      </c>
      <c r="AC14" s="11">
        <v>2</v>
      </c>
      <c r="AD14" s="11">
        <v>0</v>
      </c>
      <c r="AE14" s="35">
        <f>IFERROR(VLOOKUP($B$2&amp;$B14,#REF!,4,0),0)</f>
        <v>0</v>
      </c>
      <c r="AF14" s="9">
        <f t="shared" si="3"/>
        <v>1.2758620689655173</v>
      </c>
      <c r="AG14" s="34">
        <f t="shared" si="4"/>
        <v>2.8262767350501965E-2</v>
      </c>
      <c r="AH14" s="10">
        <f t="shared" si="5"/>
        <v>1</v>
      </c>
      <c r="AI14" s="9">
        <f t="shared" si="6"/>
        <v>1.250615611955566</v>
      </c>
      <c r="AJ14" s="9">
        <f t="shared" si="7"/>
        <v>2.5264776809210834</v>
      </c>
      <c r="AK14" s="14">
        <f t="shared" si="8"/>
        <v>2.250615611955566</v>
      </c>
    </row>
    <row r="15" spans="1:55" ht="12.75" customHeight="1" x14ac:dyDescent="0.3">
      <c r="A15" s="23">
        <f t="shared" si="9"/>
        <v>12</v>
      </c>
      <c r="B15" s="5" t="s">
        <v>12</v>
      </c>
      <c r="C15" s="11">
        <v>2</v>
      </c>
      <c r="D15" s="11">
        <v>1</v>
      </c>
      <c r="E15" s="11">
        <v>3</v>
      </c>
      <c r="F15" s="11">
        <v>0</v>
      </c>
      <c r="G15" s="11">
        <v>1</v>
      </c>
      <c r="H15" s="11">
        <v>3</v>
      </c>
      <c r="I15" s="11">
        <v>0</v>
      </c>
      <c r="J15" s="11">
        <v>3</v>
      </c>
      <c r="K15" s="11">
        <v>4</v>
      </c>
      <c r="L15" s="11">
        <v>4</v>
      </c>
      <c r="M15" s="11">
        <v>1</v>
      </c>
      <c r="N15" s="11">
        <v>0</v>
      </c>
      <c r="O15" s="11">
        <v>1</v>
      </c>
      <c r="P15" s="11">
        <v>0</v>
      </c>
      <c r="Q15" s="11">
        <v>2</v>
      </c>
      <c r="R15" s="11">
        <v>2</v>
      </c>
      <c r="S15" s="11">
        <v>2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1</v>
      </c>
      <c r="AA15" s="11">
        <v>4</v>
      </c>
      <c r="AB15" s="11">
        <v>0</v>
      </c>
      <c r="AC15" s="11">
        <v>2</v>
      </c>
      <c r="AD15" s="11">
        <v>1</v>
      </c>
      <c r="AE15" s="35">
        <f>IFERROR(VLOOKUP($B$2&amp;$B15,#REF!,4,0),0)</f>
        <v>0</v>
      </c>
      <c r="AF15" s="9">
        <f t="shared" si="3"/>
        <v>1.2758620689655173</v>
      </c>
      <c r="AG15" s="34">
        <f t="shared" si="4"/>
        <v>2.8262767350501965E-2</v>
      </c>
      <c r="AH15" s="10">
        <f t="shared" si="5"/>
        <v>1</v>
      </c>
      <c r="AI15" s="9">
        <f t="shared" si="6"/>
        <v>1.3860671939014546</v>
      </c>
      <c r="AJ15" s="9">
        <f t="shared" si="7"/>
        <v>2.661929262866972</v>
      </c>
      <c r="AK15" s="14">
        <f t="shared" si="8"/>
        <v>2.3860671939014546</v>
      </c>
    </row>
    <row r="16" spans="1:55" ht="12.75" customHeight="1" x14ac:dyDescent="0.3">
      <c r="A16" s="23">
        <f t="shared" si="9"/>
        <v>13</v>
      </c>
      <c r="B16" s="5" t="s">
        <v>3</v>
      </c>
      <c r="C16" s="11">
        <v>0</v>
      </c>
      <c r="D16" s="11">
        <v>2</v>
      </c>
      <c r="E16" s="11">
        <v>0</v>
      </c>
      <c r="F16" s="11">
        <v>3</v>
      </c>
      <c r="G16" s="11">
        <v>1</v>
      </c>
      <c r="H16" s="11">
        <v>1</v>
      </c>
      <c r="I16" s="11">
        <v>0</v>
      </c>
      <c r="J16" s="11">
        <v>0</v>
      </c>
      <c r="K16" s="11">
        <v>0</v>
      </c>
      <c r="L16" s="11">
        <v>2</v>
      </c>
      <c r="M16" s="11">
        <v>2</v>
      </c>
      <c r="N16" s="11">
        <v>3</v>
      </c>
      <c r="O16" s="11">
        <v>0</v>
      </c>
      <c r="P16" s="11">
        <v>2</v>
      </c>
      <c r="Q16" s="11">
        <v>0</v>
      </c>
      <c r="R16" s="11">
        <v>0</v>
      </c>
      <c r="S16" s="11">
        <v>1</v>
      </c>
      <c r="T16" s="11">
        <v>2</v>
      </c>
      <c r="U16" s="11">
        <v>2</v>
      </c>
      <c r="V16" s="11">
        <v>0</v>
      </c>
      <c r="W16" s="11">
        <v>1</v>
      </c>
      <c r="X16" s="11">
        <v>3</v>
      </c>
      <c r="Y16" s="11">
        <v>0</v>
      </c>
      <c r="Z16" s="11">
        <v>6</v>
      </c>
      <c r="AA16" s="11">
        <v>2</v>
      </c>
      <c r="AB16" s="11">
        <v>1</v>
      </c>
      <c r="AC16" s="11">
        <v>1</v>
      </c>
      <c r="AD16" s="11">
        <v>2</v>
      </c>
      <c r="AE16" s="35">
        <f>IFERROR(VLOOKUP($B$2&amp;$B16,#REF!,4,0),0)</f>
        <v>0</v>
      </c>
      <c r="AF16" s="9">
        <f t="shared" si="3"/>
        <v>1.2758620689655173</v>
      </c>
      <c r="AG16" s="34">
        <f t="shared" si="4"/>
        <v>2.8262767350501965E-2</v>
      </c>
      <c r="AH16" s="10">
        <f t="shared" si="5"/>
        <v>1</v>
      </c>
      <c r="AI16" s="9">
        <f t="shared" si="6"/>
        <v>1.3860671939014546</v>
      </c>
      <c r="AJ16" s="9">
        <f t="shared" si="7"/>
        <v>2.661929262866972</v>
      </c>
      <c r="AK16" s="14">
        <f t="shared" si="8"/>
        <v>2.3860671939014546</v>
      </c>
    </row>
    <row r="17" spans="1:37" ht="12.75" customHeight="1" x14ac:dyDescent="0.3">
      <c r="A17" s="23">
        <f t="shared" si="9"/>
        <v>14</v>
      </c>
      <c r="B17" s="5" t="s">
        <v>6</v>
      </c>
      <c r="C17" s="11">
        <v>1</v>
      </c>
      <c r="D17" s="11">
        <v>3</v>
      </c>
      <c r="E17" s="11">
        <v>0</v>
      </c>
      <c r="F17" s="11">
        <v>1</v>
      </c>
      <c r="G17" s="11">
        <v>0</v>
      </c>
      <c r="H17" s="11">
        <v>2</v>
      </c>
      <c r="I17" s="11">
        <v>1</v>
      </c>
      <c r="J17" s="11">
        <v>0</v>
      </c>
      <c r="K17" s="11">
        <v>0</v>
      </c>
      <c r="L17" s="11">
        <v>1</v>
      </c>
      <c r="M17" s="11">
        <v>1</v>
      </c>
      <c r="N17" s="11">
        <v>1</v>
      </c>
      <c r="O17" s="11">
        <v>1</v>
      </c>
      <c r="P17" s="11">
        <v>2</v>
      </c>
      <c r="Q17" s="11">
        <v>6</v>
      </c>
      <c r="R17" s="11">
        <v>1</v>
      </c>
      <c r="S17" s="11">
        <v>2</v>
      </c>
      <c r="T17" s="11">
        <v>1</v>
      </c>
      <c r="U17" s="11">
        <v>3</v>
      </c>
      <c r="V17" s="11">
        <v>0</v>
      </c>
      <c r="W17" s="11">
        <v>1</v>
      </c>
      <c r="X17" s="11">
        <v>1</v>
      </c>
      <c r="Y17" s="11">
        <v>0</v>
      </c>
      <c r="Z17" s="11">
        <v>2</v>
      </c>
      <c r="AA17" s="11">
        <v>0</v>
      </c>
      <c r="AB17" s="11">
        <v>1</v>
      </c>
      <c r="AC17" s="11">
        <v>1</v>
      </c>
      <c r="AD17" s="11">
        <v>0</v>
      </c>
      <c r="AE17" s="35">
        <f>IFERROR(VLOOKUP($B$2&amp;$B17,#REF!,4,0),0)</f>
        <v>0</v>
      </c>
      <c r="AF17" s="9">
        <f t="shared" si="3"/>
        <v>1.1379310344827587</v>
      </c>
      <c r="AG17" s="34">
        <f t="shared" si="4"/>
        <v>2.5207333042339589E-2</v>
      </c>
      <c r="AH17" s="10">
        <f t="shared" si="5"/>
        <v>1</v>
      </c>
      <c r="AI17" s="9">
        <f t="shared" si="6"/>
        <v>1.2740301053584275</v>
      </c>
      <c r="AJ17" s="9">
        <f t="shared" si="7"/>
        <v>2.4119611398411864</v>
      </c>
      <c r="AK17" s="14">
        <f t="shared" si="8"/>
        <v>2.2740301053584275</v>
      </c>
    </row>
    <row r="18" spans="1:37" ht="12.75" customHeight="1" x14ac:dyDescent="0.3">
      <c r="A18" s="23">
        <f t="shared" si="9"/>
        <v>15</v>
      </c>
      <c r="B18" s="5" t="s">
        <v>25</v>
      </c>
      <c r="C18" s="11">
        <v>0</v>
      </c>
      <c r="D18" s="11">
        <v>1</v>
      </c>
      <c r="E18" s="11">
        <v>1</v>
      </c>
      <c r="F18" s="11">
        <v>0</v>
      </c>
      <c r="G18" s="11">
        <v>2</v>
      </c>
      <c r="H18" s="11">
        <v>1</v>
      </c>
      <c r="I18" s="11">
        <v>2</v>
      </c>
      <c r="J18" s="11">
        <v>3</v>
      </c>
      <c r="K18" s="11">
        <v>1</v>
      </c>
      <c r="L18" s="11">
        <v>3</v>
      </c>
      <c r="M18" s="11">
        <v>2</v>
      </c>
      <c r="N18" s="11">
        <v>0</v>
      </c>
      <c r="O18" s="11">
        <v>5</v>
      </c>
      <c r="P18" s="11">
        <v>0</v>
      </c>
      <c r="Q18" s="11">
        <v>3</v>
      </c>
      <c r="R18" s="11">
        <v>1</v>
      </c>
      <c r="S18" s="11">
        <v>0</v>
      </c>
      <c r="T18" s="11">
        <v>0</v>
      </c>
      <c r="U18" s="11">
        <v>1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1</v>
      </c>
      <c r="AB18" s="11">
        <v>2</v>
      </c>
      <c r="AC18" s="11">
        <v>0</v>
      </c>
      <c r="AD18" s="11">
        <v>0</v>
      </c>
      <c r="AE18" s="35">
        <f>IFERROR(VLOOKUP($B$2&amp;$B18,#REF!,4,0),0)</f>
        <v>0</v>
      </c>
      <c r="AF18" s="9">
        <f t="shared" si="3"/>
        <v>1</v>
      </c>
      <c r="AG18" s="34">
        <f t="shared" si="4"/>
        <v>2.2151898734177215E-2</v>
      </c>
      <c r="AH18" s="10">
        <f t="shared" si="5"/>
        <v>1</v>
      </c>
      <c r="AI18" s="9">
        <f t="shared" si="6"/>
        <v>1.2817398889233114</v>
      </c>
      <c r="AJ18" s="9">
        <f t="shared" si="7"/>
        <v>2.2817398889233114</v>
      </c>
      <c r="AK18" s="14">
        <f t="shared" si="8"/>
        <v>2.2817398889233114</v>
      </c>
    </row>
    <row r="19" spans="1:37" ht="12.75" customHeight="1" x14ac:dyDescent="0.3">
      <c r="A19" s="23">
        <f t="shared" si="9"/>
        <v>16</v>
      </c>
      <c r="B19" s="5" t="s">
        <v>15</v>
      </c>
      <c r="C19" s="11">
        <v>0</v>
      </c>
      <c r="D19" s="11">
        <v>3</v>
      </c>
      <c r="E19" s="11">
        <v>0</v>
      </c>
      <c r="F19" s="11">
        <v>2</v>
      </c>
      <c r="G19" s="11">
        <v>2</v>
      </c>
      <c r="H19" s="11">
        <v>1</v>
      </c>
      <c r="I19" s="11">
        <v>0</v>
      </c>
      <c r="J19" s="11">
        <v>2</v>
      </c>
      <c r="K19" s="11">
        <v>2</v>
      </c>
      <c r="L19" s="11">
        <v>0</v>
      </c>
      <c r="M19" s="11">
        <v>1</v>
      </c>
      <c r="N19" s="11">
        <v>0</v>
      </c>
      <c r="O19" s="11">
        <v>3</v>
      </c>
      <c r="P19" s="11">
        <v>2</v>
      </c>
      <c r="Q19" s="11">
        <v>0</v>
      </c>
      <c r="R19" s="11">
        <v>1</v>
      </c>
      <c r="S19" s="11">
        <v>1</v>
      </c>
      <c r="T19" s="11">
        <v>1</v>
      </c>
      <c r="U19" s="11">
        <v>0</v>
      </c>
      <c r="V19" s="11">
        <v>1</v>
      </c>
      <c r="W19" s="11">
        <v>2</v>
      </c>
      <c r="X19" s="11">
        <v>0</v>
      </c>
      <c r="Y19" s="11">
        <v>1</v>
      </c>
      <c r="Z19" s="11">
        <v>0</v>
      </c>
      <c r="AA19" s="11">
        <v>4</v>
      </c>
      <c r="AB19" s="11">
        <v>0</v>
      </c>
      <c r="AC19" s="11">
        <v>0</v>
      </c>
      <c r="AD19" s="11">
        <v>0</v>
      </c>
      <c r="AE19" s="35">
        <f>IFERROR(VLOOKUP($B$2&amp;$B19,#REF!,4,0),0)</f>
        <v>0</v>
      </c>
      <c r="AF19" s="9">
        <f t="shared" si="3"/>
        <v>1</v>
      </c>
      <c r="AG19" s="34">
        <f t="shared" si="4"/>
        <v>2.2151898734177215E-2</v>
      </c>
      <c r="AH19" s="10">
        <f t="shared" si="5"/>
        <v>1</v>
      </c>
      <c r="AI19" s="9">
        <f t="shared" si="6"/>
        <v>1.1338934190276817</v>
      </c>
      <c r="AJ19" s="9">
        <f t="shared" si="7"/>
        <v>2.1338934190276815</v>
      </c>
      <c r="AK19" s="14">
        <f t="shared" si="8"/>
        <v>2.1338934190276815</v>
      </c>
    </row>
    <row r="20" spans="1:37" ht="12.75" customHeight="1" x14ac:dyDescent="0.3">
      <c r="A20" s="23">
        <f t="shared" si="9"/>
        <v>17</v>
      </c>
      <c r="B20" s="5" t="s">
        <v>60</v>
      </c>
      <c r="C20" s="11">
        <v>2</v>
      </c>
      <c r="D20" s="11">
        <v>0</v>
      </c>
      <c r="E20" s="11">
        <v>0</v>
      </c>
      <c r="F20" s="11">
        <v>0</v>
      </c>
      <c r="G20" s="11">
        <v>2</v>
      </c>
      <c r="H20" s="11">
        <v>2</v>
      </c>
      <c r="I20" s="11">
        <v>3</v>
      </c>
      <c r="J20" s="11">
        <v>0</v>
      </c>
      <c r="K20" s="11">
        <v>1</v>
      </c>
      <c r="L20" s="11">
        <v>0</v>
      </c>
      <c r="M20" s="11">
        <v>0</v>
      </c>
      <c r="N20" s="11">
        <v>3</v>
      </c>
      <c r="O20" s="11">
        <v>2</v>
      </c>
      <c r="P20" s="11">
        <v>0</v>
      </c>
      <c r="Q20" s="11">
        <v>2</v>
      </c>
      <c r="R20" s="11">
        <v>0</v>
      </c>
      <c r="S20" s="11">
        <v>1</v>
      </c>
      <c r="T20" s="11">
        <v>2</v>
      </c>
      <c r="U20" s="11">
        <v>1</v>
      </c>
      <c r="V20" s="11">
        <v>0</v>
      </c>
      <c r="W20" s="11">
        <v>0</v>
      </c>
      <c r="X20" s="11">
        <v>0</v>
      </c>
      <c r="Y20" s="11">
        <v>1</v>
      </c>
      <c r="Z20" s="11">
        <v>0</v>
      </c>
      <c r="AA20" s="11">
        <v>1</v>
      </c>
      <c r="AB20" s="11">
        <v>0</v>
      </c>
      <c r="AC20" s="11">
        <v>1</v>
      </c>
      <c r="AD20" s="11">
        <v>2</v>
      </c>
      <c r="AE20" s="35">
        <f>IFERROR(VLOOKUP($B$2&amp;$B20,#REF!,4,0),0)</f>
        <v>0</v>
      </c>
      <c r="AF20" s="9">
        <f t="shared" si="3"/>
        <v>0.89655172413793105</v>
      </c>
      <c r="AG20" s="34">
        <f t="shared" si="4"/>
        <v>1.9860323003055434E-2</v>
      </c>
      <c r="AH20" s="10">
        <f t="shared" si="5"/>
        <v>1</v>
      </c>
      <c r="AI20" s="9">
        <f t="shared" si="6"/>
        <v>1.0122403577569516</v>
      </c>
      <c r="AJ20" s="9">
        <f t="shared" si="7"/>
        <v>1.9087920818948827</v>
      </c>
      <c r="AK20" s="14">
        <f t="shared" si="8"/>
        <v>2.0122403577569514</v>
      </c>
    </row>
    <row r="21" spans="1:37" ht="12.75" customHeight="1" x14ac:dyDescent="0.3">
      <c r="A21" s="23">
        <f t="shared" si="9"/>
        <v>18</v>
      </c>
      <c r="B21" s="5" t="s">
        <v>10</v>
      </c>
      <c r="C21" s="11">
        <v>0</v>
      </c>
      <c r="D21" s="11">
        <v>2</v>
      </c>
      <c r="E21" s="11">
        <v>0</v>
      </c>
      <c r="F21" s="11">
        <v>1</v>
      </c>
      <c r="G21" s="11">
        <v>1</v>
      </c>
      <c r="H21" s="11">
        <v>1</v>
      </c>
      <c r="I21" s="11">
        <v>0</v>
      </c>
      <c r="J21" s="11">
        <v>1</v>
      </c>
      <c r="K21" s="11">
        <v>1</v>
      </c>
      <c r="L21" s="11">
        <v>1</v>
      </c>
      <c r="M21" s="11">
        <v>1</v>
      </c>
      <c r="N21" s="11">
        <v>0</v>
      </c>
      <c r="O21" s="11">
        <v>1</v>
      </c>
      <c r="P21" s="11">
        <v>0</v>
      </c>
      <c r="Q21" s="11">
        <v>0</v>
      </c>
      <c r="R21" s="11">
        <v>1</v>
      </c>
      <c r="S21" s="11">
        <v>1</v>
      </c>
      <c r="T21" s="11">
        <v>1</v>
      </c>
      <c r="U21" s="11">
        <v>0</v>
      </c>
      <c r="V21" s="11">
        <v>0</v>
      </c>
      <c r="W21" s="11">
        <v>1</v>
      </c>
      <c r="X21" s="11">
        <v>0</v>
      </c>
      <c r="Y21" s="11">
        <v>0</v>
      </c>
      <c r="Z21" s="11">
        <v>1</v>
      </c>
      <c r="AA21" s="11">
        <v>1</v>
      </c>
      <c r="AB21" s="11">
        <v>1</v>
      </c>
      <c r="AC21" s="11">
        <v>2</v>
      </c>
      <c r="AD21" s="11">
        <v>1</v>
      </c>
      <c r="AE21" s="35">
        <f>IFERROR(VLOOKUP($B$2&amp;$B21,#REF!,4,0),0)</f>
        <v>0</v>
      </c>
      <c r="AF21" s="9">
        <f t="shared" si="3"/>
        <v>0.68965517241379315</v>
      </c>
      <c r="AG21" s="34">
        <f t="shared" si="4"/>
        <v>1.5277171540811872E-2</v>
      </c>
      <c r="AH21" s="10">
        <f t="shared" si="5"/>
        <v>1</v>
      </c>
      <c r="AI21" s="9">
        <f t="shared" si="6"/>
        <v>0.60376487120768596</v>
      </c>
      <c r="AJ21" s="9">
        <f t="shared" si="7"/>
        <v>1.2934200436214791</v>
      </c>
      <c r="AK21" s="14">
        <f t="shared" si="8"/>
        <v>1.603764871207686</v>
      </c>
    </row>
    <row r="22" spans="1:37" ht="12.75" customHeight="1" x14ac:dyDescent="0.3">
      <c r="A22" s="23">
        <f t="shared" si="9"/>
        <v>19</v>
      </c>
      <c r="B22" s="5" t="s">
        <v>16</v>
      </c>
      <c r="C22" s="11">
        <v>0</v>
      </c>
      <c r="D22" s="11">
        <v>1</v>
      </c>
      <c r="E22" s="11">
        <v>1</v>
      </c>
      <c r="F22" s="11">
        <v>0</v>
      </c>
      <c r="G22" s="11">
        <v>0</v>
      </c>
      <c r="H22" s="11">
        <v>2</v>
      </c>
      <c r="I22" s="11">
        <v>2</v>
      </c>
      <c r="J22" s="11">
        <v>1</v>
      </c>
      <c r="K22" s="11">
        <v>1</v>
      </c>
      <c r="L22" s="11">
        <v>1</v>
      </c>
      <c r="M22" s="11">
        <v>2</v>
      </c>
      <c r="N22" s="11">
        <v>0</v>
      </c>
      <c r="O22" s="11">
        <v>0</v>
      </c>
      <c r="P22" s="11">
        <v>0</v>
      </c>
      <c r="Q22" s="11">
        <v>1</v>
      </c>
      <c r="R22" s="11">
        <v>1</v>
      </c>
      <c r="S22" s="11">
        <v>0</v>
      </c>
      <c r="T22" s="11">
        <v>0</v>
      </c>
      <c r="U22" s="11">
        <v>1</v>
      </c>
      <c r="V22" s="11">
        <v>1</v>
      </c>
      <c r="W22" s="11">
        <v>0</v>
      </c>
      <c r="X22" s="11">
        <v>1</v>
      </c>
      <c r="Y22" s="11">
        <v>1</v>
      </c>
      <c r="Z22" s="11">
        <v>1</v>
      </c>
      <c r="AA22" s="11">
        <v>0</v>
      </c>
      <c r="AB22" s="11">
        <v>1</v>
      </c>
      <c r="AC22" s="11">
        <v>1</v>
      </c>
      <c r="AD22" s="11">
        <v>0</v>
      </c>
      <c r="AE22" s="35">
        <f>IFERROR(VLOOKUP($B$2&amp;$B22,#REF!,4,0),0)</f>
        <v>0</v>
      </c>
      <c r="AF22" s="9">
        <f t="shared" si="3"/>
        <v>0.68965517241379315</v>
      </c>
      <c r="AG22" s="34">
        <f t="shared" si="4"/>
        <v>1.5277171540811872E-2</v>
      </c>
      <c r="AH22" s="10">
        <f t="shared" si="5"/>
        <v>1</v>
      </c>
      <c r="AI22" s="9">
        <f t="shared" si="6"/>
        <v>0.66027311859033377</v>
      </c>
      <c r="AJ22" s="9">
        <f t="shared" si="7"/>
        <v>1.3499282910041268</v>
      </c>
      <c r="AK22" s="14">
        <f t="shared" si="8"/>
        <v>1.6602731185903337</v>
      </c>
    </row>
    <row r="23" spans="1:37" ht="12.75" customHeight="1" x14ac:dyDescent="0.3">
      <c r="A23" s="23">
        <f t="shared" si="9"/>
        <v>20</v>
      </c>
      <c r="B23" s="5" t="s">
        <v>58</v>
      </c>
      <c r="C23" s="11">
        <v>0</v>
      </c>
      <c r="D23" s="11">
        <v>0</v>
      </c>
      <c r="E23" s="11">
        <v>2</v>
      </c>
      <c r="F23" s="11">
        <v>1</v>
      </c>
      <c r="G23" s="11">
        <v>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1</v>
      </c>
      <c r="N23" s="11">
        <v>0</v>
      </c>
      <c r="O23" s="11">
        <v>1</v>
      </c>
      <c r="P23" s="11">
        <v>0</v>
      </c>
      <c r="Q23" s="11">
        <v>2</v>
      </c>
      <c r="R23" s="11">
        <v>0</v>
      </c>
      <c r="S23" s="11">
        <v>1</v>
      </c>
      <c r="T23" s="11">
        <v>1</v>
      </c>
      <c r="U23" s="11">
        <v>0</v>
      </c>
      <c r="V23" s="11">
        <v>2</v>
      </c>
      <c r="W23" s="11">
        <v>1</v>
      </c>
      <c r="X23" s="11">
        <v>0</v>
      </c>
      <c r="Y23" s="11">
        <v>1</v>
      </c>
      <c r="Z23" s="11">
        <v>0</v>
      </c>
      <c r="AA23" s="11">
        <v>1</v>
      </c>
      <c r="AB23" s="11">
        <v>1</v>
      </c>
      <c r="AC23" s="11">
        <v>1</v>
      </c>
      <c r="AD23" s="11">
        <v>2</v>
      </c>
      <c r="AE23" s="35">
        <f>IFERROR(VLOOKUP($B$2&amp;$B23,#REF!,4,0),0)</f>
        <v>0</v>
      </c>
      <c r="AF23" s="9">
        <f t="shared" si="3"/>
        <v>0.65517241379310343</v>
      </c>
      <c r="AG23" s="34">
        <f t="shared" si="4"/>
        <v>1.4513312963771277E-2</v>
      </c>
      <c r="AH23" s="10">
        <f t="shared" si="5"/>
        <v>1</v>
      </c>
      <c r="AI23" s="9">
        <f t="shared" si="6"/>
        <v>0.72090528746676352</v>
      </c>
      <c r="AJ23" s="9">
        <f t="shared" si="7"/>
        <v>1.3760777012598671</v>
      </c>
      <c r="AK23" s="14">
        <f t="shared" si="8"/>
        <v>1.7209052874667634</v>
      </c>
    </row>
    <row r="24" spans="1:37" ht="12.75" customHeight="1" x14ac:dyDescent="0.3">
      <c r="A24" s="23">
        <f t="shared" si="9"/>
        <v>21</v>
      </c>
      <c r="B24" s="5" t="s">
        <v>9</v>
      </c>
      <c r="C24" s="11">
        <v>0</v>
      </c>
      <c r="D24" s="11">
        <v>0</v>
      </c>
      <c r="E24" s="11">
        <v>2</v>
      </c>
      <c r="F24" s="11">
        <v>0</v>
      </c>
      <c r="G24" s="11">
        <v>1</v>
      </c>
      <c r="H24" s="11">
        <v>1</v>
      </c>
      <c r="I24" s="11">
        <v>2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1</v>
      </c>
      <c r="X24" s="11">
        <v>0</v>
      </c>
      <c r="Y24" s="11">
        <v>3</v>
      </c>
      <c r="Z24" s="11">
        <v>1</v>
      </c>
      <c r="AA24" s="11">
        <v>0</v>
      </c>
      <c r="AB24" s="11">
        <v>1</v>
      </c>
      <c r="AC24" s="11">
        <v>1</v>
      </c>
      <c r="AD24" s="11">
        <v>0</v>
      </c>
      <c r="AE24" s="35">
        <f>IFERROR(VLOOKUP($B$2&amp;$B24,#REF!,4,0),0)</f>
        <v>0</v>
      </c>
      <c r="AF24" s="9">
        <f t="shared" si="3"/>
        <v>0.48275862068965519</v>
      </c>
      <c r="AG24" s="34">
        <f t="shared" si="4"/>
        <v>1.069402007856831E-2</v>
      </c>
      <c r="AH24" s="10">
        <f t="shared" si="5"/>
        <v>0</v>
      </c>
      <c r="AI24" s="9">
        <f t="shared" si="6"/>
        <v>0.78470602571793058</v>
      </c>
      <c r="AJ24" s="9">
        <f t="shared" si="7"/>
        <v>1.2674646464075858</v>
      </c>
      <c r="AK24" s="14">
        <f t="shared" si="8"/>
        <v>0.78470602571793058</v>
      </c>
    </row>
    <row r="25" spans="1:37" ht="12.75" customHeight="1" x14ac:dyDescent="0.3">
      <c r="A25" s="23">
        <f t="shared" si="9"/>
        <v>22</v>
      </c>
      <c r="B25" s="5" t="s">
        <v>26</v>
      </c>
      <c r="C25" s="11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</v>
      </c>
      <c r="K25" s="11">
        <v>0</v>
      </c>
      <c r="L25" s="11">
        <v>0</v>
      </c>
      <c r="M25" s="11">
        <v>1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1</v>
      </c>
      <c r="X25" s="11">
        <v>0</v>
      </c>
      <c r="Y25" s="11">
        <v>0</v>
      </c>
      <c r="Z25" s="11">
        <v>0</v>
      </c>
      <c r="AA25" s="11">
        <v>1</v>
      </c>
      <c r="AB25" s="11">
        <v>2</v>
      </c>
      <c r="AC25" s="11">
        <v>0</v>
      </c>
      <c r="AD25" s="11">
        <v>0</v>
      </c>
      <c r="AE25" s="35">
        <f>IFERROR(VLOOKUP($B$2&amp;$B25,#REF!,4,0),0)</f>
        <v>0</v>
      </c>
      <c r="AF25" s="9">
        <f t="shared" si="3"/>
        <v>0.31034482758620691</v>
      </c>
      <c r="AG25" s="34">
        <f t="shared" si="4"/>
        <v>6.8747271933653426E-3</v>
      </c>
      <c r="AH25" s="10">
        <f t="shared" si="5"/>
        <v>0</v>
      </c>
      <c r="AI25" s="9">
        <f t="shared" si="6"/>
        <v>0.71231254555958534</v>
      </c>
      <c r="AJ25" s="9">
        <f t="shared" si="7"/>
        <v>1.0226573731457922</v>
      </c>
      <c r="AK25" s="14">
        <f t="shared" si="8"/>
        <v>0.71231254555958534</v>
      </c>
    </row>
    <row r="26" spans="1:37" ht="12.75" customHeight="1" x14ac:dyDescent="0.3">
      <c r="A26" s="23">
        <f t="shared" si="9"/>
        <v>23</v>
      </c>
      <c r="B26" s="5" t="s">
        <v>50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1</v>
      </c>
      <c r="M26" s="11">
        <v>0</v>
      </c>
      <c r="N26" s="11">
        <v>0</v>
      </c>
      <c r="O26" s="11">
        <v>0</v>
      </c>
      <c r="P26" s="11">
        <v>1</v>
      </c>
      <c r="Q26" s="11">
        <v>0</v>
      </c>
      <c r="R26" s="11">
        <v>1</v>
      </c>
      <c r="S26" s="11">
        <v>0</v>
      </c>
      <c r="T26" s="11">
        <v>0</v>
      </c>
      <c r="U26" s="11">
        <v>1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1</v>
      </c>
      <c r="AB26" s="11">
        <v>0</v>
      </c>
      <c r="AC26" s="11">
        <v>0</v>
      </c>
      <c r="AD26" s="11">
        <v>0</v>
      </c>
      <c r="AE26" s="35">
        <f>IFERROR(VLOOKUP($B$2&amp;$B26,#REF!,4,0),0)</f>
        <v>0</v>
      </c>
      <c r="AF26" s="9">
        <f t="shared" si="3"/>
        <v>0.27586206896551724</v>
      </c>
      <c r="AG26" s="34">
        <f t="shared" si="4"/>
        <v>6.1108686163247484E-3</v>
      </c>
      <c r="AH26" s="10">
        <f t="shared" si="5"/>
        <v>0</v>
      </c>
      <c r="AI26" s="9">
        <f t="shared" si="6"/>
        <v>0.45485882614734202</v>
      </c>
      <c r="AJ26" s="9">
        <f t="shared" si="7"/>
        <v>0.7307208951128592</v>
      </c>
      <c r="AK26" s="14">
        <f t="shared" si="8"/>
        <v>0.45485882614734202</v>
      </c>
    </row>
    <row r="27" spans="1:37" ht="12.75" customHeight="1" x14ac:dyDescent="0.3">
      <c r="A27" s="23">
        <f t="shared" si="9"/>
        <v>24</v>
      </c>
      <c r="B27" s="5" t="s">
        <v>18</v>
      </c>
      <c r="C27" s="11">
        <v>0</v>
      </c>
      <c r="D27" s="11">
        <v>0</v>
      </c>
      <c r="E27" s="11">
        <v>1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</v>
      </c>
      <c r="N27" s="11">
        <v>0</v>
      </c>
      <c r="O27" s="11">
        <v>0</v>
      </c>
      <c r="P27" s="11">
        <v>1</v>
      </c>
      <c r="Q27" s="11">
        <v>0</v>
      </c>
      <c r="R27" s="11">
        <v>0</v>
      </c>
      <c r="S27" s="11">
        <v>0</v>
      </c>
      <c r="T27" s="11">
        <v>2</v>
      </c>
      <c r="U27" s="11">
        <v>1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1</v>
      </c>
      <c r="AD27" s="11">
        <v>0</v>
      </c>
      <c r="AE27" s="35">
        <f>IFERROR(VLOOKUP($B$2&amp;$B27,#REF!,4,0),0)</f>
        <v>0</v>
      </c>
      <c r="AF27" s="9">
        <f t="shared" si="3"/>
        <v>0.27586206896551724</v>
      </c>
      <c r="AG27" s="34">
        <f t="shared" si="4"/>
        <v>6.1108686163247484E-3</v>
      </c>
      <c r="AH27" s="10">
        <f t="shared" si="5"/>
        <v>0</v>
      </c>
      <c r="AI27" s="9">
        <f t="shared" si="6"/>
        <v>0.59139977560131074</v>
      </c>
      <c r="AJ27" s="9">
        <f t="shared" si="7"/>
        <v>0.86726184456682798</v>
      </c>
      <c r="AK27" s="14">
        <f t="shared" si="8"/>
        <v>0.59139977560131074</v>
      </c>
    </row>
    <row r="28" spans="1:37" ht="12.75" customHeight="1" x14ac:dyDescent="0.3">
      <c r="A28" s="23">
        <f t="shared" si="9"/>
        <v>25</v>
      </c>
      <c r="B28" s="5" t="s">
        <v>11</v>
      </c>
      <c r="C28" s="11">
        <v>1</v>
      </c>
      <c r="D28" s="11">
        <v>0</v>
      </c>
      <c r="E28" s="11">
        <v>0</v>
      </c>
      <c r="F28" s="11">
        <v>1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1</v>
      </c>
      <c r="P28" s="11">
        <v>0</v>
      </c>
      <c r="Q28" s="11">
        <v>0</v>
      </c>
      <c r="R28" s="11">
        <v>0</v>
      </c>
      <c r="S28" s="11">
        <v>1</v>
      </c>
      <c r="T28" s="11">
        <v>0</v>
      </c>
      <c r="U28" s="11">
        <v>0</v>
      </c>
      <c r="V28" s="11">
        <v>1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35">
        <f>IFERROR(VLOOKUP($B$2&amp;$B28,#REF!,4,0),0)</f>
        <v>0</v>
      </c>
      <c r="AF28" s="9">
        <f t="shared" si="3"/>
        <v>0.17241379310344829</v>
      </c>
      <c r="AG28" s="34">
        <f t="shared" si="4"/>
        <v>3.819292885202968E-3</v>
      </c>
      <c r="AH28" s="10">
        <f t="shared" si="5"/>
        <v>0</v>
      </c>
      <c r="AI28" s="9">
        <f t="shared" si="6"/>
        <v>0.38442587221924479</v>
      </c>
      <c r="AJ28" s="9">
        <f t="shared" si="7"/>
        <v>0.55683966532269302</v>
      </c>
      <c r="AK28" s="14">
        <f t="shared" si="8"/>
        <v>0.38442587221924479</v>
      </c>
    </row>
    <row r="29" spans="1:37" ht="12.75" customHeight="1" x14ac:dyDescent="0.3">
      <c r="A29" s="23">
        <f t="shared" si="9"/>
        <v>26</v>
      </c>
      <c r="B29" s="5" t="s">
        <v>17</v>
      </c>
      <c r="C29" s="11">
        <v>1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1</v>
      </c>
      <c r="J29" s="11">
        <v>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1</v>
      </c>
      <c r="AB29" s="11">
        <v>0</v>
      </c>
      <c r="AC29" s="11">
        <v>0</v>
      </c>
      <c r="AD29" s="11">
        <v>0</v>
      </c>
      <c r="AE29" s="35">
        <f>IFERROR(VLOOKUP($B$2&amp;$B29,#REF!,4,0),0)</f>
        <v>0</v>
      </c>
      <c r="AF29" s="9">
        <f t="shared" si="3"/>
        <v>0.13793103448275862</v>
      </c>
      <c r="AG29" s="34">
        <f t="shared" si="4"/>
        <v>3.0554343081623742E-3</v>
      </c>
      <c r="AH29" s="10">
        <f t="shared" si="5"/>
        <v>0</v>
      </c>
      <c r="AI29" s="9">
        <f t="shared" si="6"/>
        <v>0.35093120317179821</v>
      </c>
      <c r="AJ29" s="9">
        <f t="shared" si="7"/>
        <v>0.48886223765455683</v>
      </c>
      <c r="AK29" s="14">
        <f t="shared" si="8"/>
        <v>0.35093120317179821</v>
      </c>
    </row>
    <row r="30" spans="1:37" ht="12.75" customHeight="1" x14ac:dyDescent="0.3">
      <c r="A30" s="23">
        <f t="shared" si="9"/>
        <v>27</v>
      </c>
      <c r="B30" s="5" t="s">
        <v>19</v>
      </c>
      <c r="C30" s="11">
        <v>0</v>
      </c>
      <c r="D30" s="11">
        <v>0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1</v>
      </c>
      <c r="Z30" s="11">
        <v>0</v>
      </c>
      <c r="AA30" s="11">
        <v>1</v>
      </c>
      <c r="AB30" s="11">
        <v>1</v>
      </c>
      <c r="AC30" s="11">
        <v>0</v>
      </c>
      <c r="AD30" s="11">
        <v>0</v>
      </c>
      <c r="AE30" s="35">
        <f>IFERROR(VLOOKUP($B$2&amp;$B30,#REF!,4,0),0)</f>
        <v>0</v>
      </c>
      <c r="AF30" s="9">
        <f t="shared" si="3"/>
        <v>0.13793103448275862</v>
      </c>
      <c r="AG30" s="34">
        <f t="shared" si="4"/>
        <v>3.0554343081623742E-3</v>
      </c>
      <c r="AH30" s="10">
        <f t="shared" si="5"/>
        <v>0</v>
      </c>
      <c r="AI30" s="9">
        <f t="shared" si="6"/>
        <v>0.35093120317179821</v>
      </c>
      <c r="AJ30" s="9">
        <f t="shared" si="7"/>
        <v>0.48886223765455683</v>
      </c>
      <c r="AK30" s="14">
        <f t="shared" si="8"/>
        <v>0.35093120317179821</v>
      </c>
    </row>
    <row r="31" spans="1:37" ht="12.75" customHeight="1" x14ac:dyDescent="0.3">
      <c r="A31" s="23">
        <f t="shared" si="9"/>
        <v>28</v>
      </c>
      <c r="B31" s="5" t="s">
        <v>23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35">
        <f>IFERROR(VLOOKUP($B$2&amp;$B31,#REF!,4,0),0)</f>
        <v>0</v>
      </c>
      <c r="AF31" s="9">
        <f t="shared" si="3"/>
        <v>0.10344827586206896</v>
      </c>
      <c r="AG31" s="34">
        <f t="shared" si="4"/>
        <v>2.2915757311217809E-3</v>
      </c>
      <c r="AH31" s="10">
        <f t="shared" si="5"/>
        <v>0</v>
      </c>
      <c r="AI31" s="9">
        <f t="shared" si="6"/>
        <v>0.40925259281898757</v>
      </c>
      <c r="AJ31" s="9">
        <f t="shared" si="7"/>
        <v>0.51270086868105658</v>
      </c>
      <c r="AK31" s="14">
        <f t="shared" si="8"/>
        <v>0.40925259281898757</v>
      </c>
    </row>
    <row r="32" spans="1:37" ht="12.75" customHeight="1" x14ac:dyDescent="0.3">
      <c r="A32" s="23">
        <f t="shared" si="9"/>
        <v>29</v>
      </c>
      <c r="B32" s="5" t="s">
        <v>22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1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1</v>
      </c>
      <c r="AA32" s="11">
        <v>0</v>
      </c>
      <c r="AB32" s="11">
        <v>0</v>
      </c>
      <c r="AC32" s="11">
        <v>0</v>
      </c>
      <c r="AD32" s="11">
        <v>0</v>
      </c>
      <c r="AE32" s="35">
        <f>IFERROR(VLOOKUP($B$2&amp;$B32,#REF!,4,0),0)</f>
        <v>0</v>
      </c>
      <c r="AF32" s="9">
        <f t="shared" si="3"/>
        <v>0.10344827586206896</v>
      </c>
      <c r="AG32" s="34">
        <f t="shared" si="4"/>
        <v>2.2915757311217809E-3</v>
      </c>
      <c r="AH32" s="10">
        <f t="shared" si="5"/>
        <v>0</v>
      </c>
      <c r="AI32" s="9">
        <f t="shared" si="6"/>
        <v>0.30993404669460345</v>
      </c>
      <c r="AJ32" s="9">
        <f t="shared" si="7"/>
        <v>0.4133823225566724</v>
      </c>
      <c r="AK32" s="14">
        <f t="shared" si="8"/>
        <v>0.30993404669460345</v>
      </c>
    </row>
    <row r="33" spans="1:37" ht="12.75" customHeight="1" x14ac:dyDescent="0.3">
      <c r="A33" s="23">
        <f t="shared" si="9"/>
        <v>30</v>
      </c>
      <c r="B33" s="5" t="s">
        <v>28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2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35">
        <f>IFERROR(VLOOKUP($B$2&amp;$B33,#REF!,4,0),0)</f>
        <v>0</v>
      </c>
      <c r="AF33" s="9">
        <f t="shared" si="3"/>
        <v>6.8965517241379309E-2</v>
      </c>
      <c r="AG33" s="34">
        <f t="shared" si="4"/>
        <v>1.5277171540811871E-3</v>
      </c>
      <c r="AH33" s="10">
        <f t="shared" si="5"/>
        <v>0</v>
      </c>
      <c r="AI33" s="9">
        <f t="shared" si="6"/>
        <v>0.37139067635410372</v>
      </c>
      <c r="AJ33" s="9">
        <f t="shared" si="7"/>
        <v>0.44035619359548306</v>
      </c>
      <c r="AK33" s="14">
        <f t="shared" si="8"/>
        <v>0.37139067635410372</v>
      </c>
    </row>
    <row r="34" spans="1:37" ht="12.75" customHeight="1" x14ac:dyDescent="0.3">
      <c r="A34" s="23">
        <f t="shared" si="9"/>
        <v>31</v>
      </c>
      <c r="B34" s="5" t="s">
        <v>20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1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35">
        <f>IFERROR(VLOOKUP($B$2&amp;$B34,#REF!,4,0),0)</f>
        <v>0</v>
      </c>
      <c r="AF34" s="9">
        <f t="shared" si="3"/>
        <v>3.4482758620689655E-2</v>
      </c>
      <c r="AG34" s="34">
        <f t="shared" si="4"/>
        <v>7.6385857704059355E-4</v>
      </c>
      <c r="AH34" s="10">
        <f t="shared" si="5"/>
        <v>0</v>
      </c>
      <c r="AI34" s="9">
        <f t="shared" si="6"/>
        <v>0.18569533817705186</v>
      </c>
      <c r="AJ34" s="9">
        <f t="shared" si="7"/>
        <v>0.22017809679774153</v>
      </c>
      <c r="AK34" s="14">
        <f t="shared" si="8"/>
        <v>0.18569533817705186</v>
      </c>
    </row>
    <row r="35" spans="1:37" ht="12.75" customHeight="1" x14ac:dyDescent="0.3">
      <c r="A35" s="23">
        <f t="shared" si="9"/>
        <v>32</v>
      </c>
      <c r="B35" s="5" t="s">
        <v>24</v>
      </c>
      <c r="C35" s="11">
        <v>0</v>
      </c>
      <c r="D35" s="11">
        <v>0</v>
      </c>
      <c r="E35" s="11">
        <v>1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35">
        <f>IFERROR(VLOOKUP($B$2&amp;$B35,#REF!,4,0),0)</f>
        <v>0</v>
      </c>
      <c r="AF35" s="9">
        <f t="shared" si="3"/>
        <v>3.4482758620689655E-2</v>
      </c>
      <c r="AG35" s="34">
        <f t="shared" si="4"/>
        <v>7.6385857704059355E-4</v>
      </c>
      <c r="AH35" s="10">
        <f t="shared" si="5"/>
        <v>0</v>
      </c>
      <c r="AI35" s="9">
        <f t="shared" si="6"/>
        <v>0.18569533817705186</v>
      </c>
      <c r="AJ35" s="9">
        <f t="shared" si="7"/>
        <v>0.22017809679774153</v>
      </c>
      <c r="AK35" s="14">
        <f t="shared" si="8"/>
        <v>0.18569533817705186</v>
      </c>
    </row>
    <row r="36" spans="1:37" ht="12.75" customHeight="1" x14ac:dyDescent="0.3">
      <c r="A36" s="23">
        <f t="shared" si="9"/>
        <v>33</v>
      </c>
      <c r="B36" s="5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35">
        <f>IFERROR(VLOOKUP($B$2&amp;$B36,#REF!,4,0),0)</f>
        <v>0</v>
      </c>
      <c r="AF36" s="9">
        <f t="shared" si="3"/>
        <v>0</v>
      </c>
      <c r="AG36" s="34">
        <f t="shared" si="4"/>
        <v>0</v>
      </c>
      <c r="AH36" s="10">
        <f t="shared" si="5"/>
        <v>0</v>
      </c>
      <c r="AI36" s="9">
        <f t="shared" si="6"/>
        <v>0</v>
      </c>
      <c r="AJ36" s="9">
        <f t="shared" si="7"/>
        <v>0</v>
      </c>
      <c r="AK36" s="14">
        <f t="shared" si="8"/>
        <v>0</v>
      </c>
    </row>
    <row r="37" spans="1:37" ht="12.75" customHeight="1" x14ac:dyDescent="0.3">
      <c r="B37" s="3" t="s">
        <v>37</v>
      </c>
      <c r="C37" s="25">
        <f>IF(SUM(C4:C36)=0,"",SUM(C4:C36))</f>
        <v>61</v>
      </c>
      <c r="D37" s="25">
        <f t="shared" ref="D37:AE37" si="10">IF(SUM(D4:D36)=0,"",SUM(D4:D36))</f>
        <v>45</v>
      </c>
      <c r="E37" s="25">
        <f t="shared" si="10"/>
        <v>42</v>
      </c>
      <c r="F37" s="25">
        <f t="shared" si="10"/>
        <v>35</v>
      </c>
      <c r="G37" s="25">
        <f t="shared" si="10"/>
        <v>46</v>
      </c>
      <c r="H37" s="25">
        <f t="shared" si="10"/>
        <v>52</v>
      </c>
      <c r="I37" s="25">
        <f t="shared" si="10"/>
        <v>48</v>
      </c>
      <c r="J37" s="25">
        <f t="shared" si="10"/>
        <v>52</v>
      </c>
      <c r="K37" s="25">
        <f t="shared" si="10"/>
        <v>47</v>
      </c>
      <c r="L37" s="25">
        <f t="shared" si="10"/>
        <v>63</v>
      </c>
      <c r="M37" s="25">
        <f t="shared" si="10"/>
        <v>55</v>
      </c>
      <c r="N37" s="25">
        <f t="shared" si="10"/>
        <v>37</v>
      </c>
      <c r="O37" s="25">
        <f t="shared" si="10"/>
        <v>42</v>
      </c>
      <c r="P37" s="25">
        <f t="shared" si="10"/>
        <v>37</v>
      </c>
      <c r="Q37" s="25">
        <f t="shared" si="10"/>
        <v>57</v>
      </c>
      <c r="R37" s="25">
        <f t="shared" si="10"/>
        <v>34</v>
      </c>
      <c r="S37" s="25">
        <f t="shared" si="10"/>
        <v>42</v>
      </c>
      <c r="T37" s="25">
        <f t="shared" si="10"/>
        <v>45</v>
      </c>
      <c r="U37" s="25">
        <f t="shared" si="10"/>
        <v>50</v>
      </c>
      <c r="V37" s="25">
        <f t="shared" si="10"/>
        <v>59</v>
      </c>
      <c r="W37" s="25">
        <f t="shared" si="10"/>
        <v>40</v>
      </c>
      <c r="X37" s="25">
        <f t="shared" si="10"/>
        <v>50</v>
      </c>
      <c r="Y37" s="25">
        <f t="shared" si="10"/>
        <v>41</v>
      </c>
      <c r="Z37" s="25">
        <f t="shared" si="10"/>
        <v>38</v>
      </c>
      <c r="AA37" s="25">
        <f t="shared" si="10"/>
        <v>38</v>
      </c>
      <c r="AB37" s="25">
        <f t="shared" si="10"/>
        <v>38</v>
      </c>
      <c r="AC37" s="25">
        <f t="shared" si="10"/>
        <v>43</v>
      </c>
      <c r="AD37" s="25">
        <f t="shared" si="10"/>
        <v>27</v>
      </c>
      <c r="AE37" s="25" t="str">
        <f t="shared" si="10"/>
        <v/>
      </c>
    </row>
    <row r="38" spans="1:37" ht="12.75" customHeight="1" x14ac:dyDescent="0.3">
      <c r="B38" s="6"/>
      <c r="AF38" s="10"/>
      <c r="AG38" s="10"/>
      <c r="AI38" s="10"/>
      <c r="AJ38" s="10"/>
    </row>
    <row r="41" spans="1:37" ht="12.75" hidden="1" customHeight="1" x14ac:dyDescent="0.3">
      <c r="B41" s="2">
        <v>4</v>
      </c>
    </row>
    <row r="42" spans="1:37" ht="12.75" customHeight="1" x14ac:dyDescent="0.3">
      <c r="B42" s="16" t="s">
        <v>36</v>
      </c>
      <c r="C42" s="17">
        <f t="shared" ref="C42:AF42" si="11">$AK$44</f>
        <v>6.1155069033515534</v>
      </c>
      <c r="D42" s="17">
        <f t="shared" si="11"/>
        <v>6.1155069033515534</v>
      </c>
      <c r="E42" s="27">
        <f t="shared" si="11"/>
        <v>6.1155069033515534</v>
      </c>
      <c r="F42" s="27">
        <f t="shared" si="11"/>
        <v>6.1155069033515534</v>
      </c>
      <c r="G42" s="27">
        <f t="shared" si="11"/>
        <v>6.1155069033515534</v>
      </c>
      <c r="H42" s="27">
        <f t="shared" si="11"/>
        <v>6.1155069033515534</v>
      </c>
      <c r="I42" s="27">
        <f t="shared" si="11"/>
        <v>6.1155069033515534</v>
      </c>
      <c r="J42" s="27">
        <f t="shared" si="11"/>
        <v>6.1155069033515534</v>
      </c>
      <c r="K42" s="27">
        <f t="shared" si="11"/>
        <v>6.1155069033515534</v>
      </c>
      <c r="L42" s="27">
        <f t="shared" si="11"/>
        <v>6.1155069033515534</v>
      </c>
      <c r="M42" s="27">
        <f t="shared" si="11"/>
        <v>6.1155069033515534</v>
      </c>
      <c r="N42" s="27">
        <f t="shared" si="11"/>
        <v>6.1155069033515534</v>
      </c>
      <c r="O42" s="27">
        <f t="shared" si="11"/>
        <v>6.1155069033515534</v>
      </c>
      <c r="P42" s="27">
        <f t="shared" si="11"/>
        <v>6.1155069033515534</v>
      </c>
      <c r="Q42" s="27">
        <f t="shared" si="11"/>
        <v>6.1155069033515534</v>
      </c>
      <c r="R42" s="27">
        <f t="shared" si="11"/>
        <v>6.1155069033515534</v>
      </c>
      <c r="S42" s="27">
        <f t="shared" si="11"/>
        <v>6.1155069033515534</v>
      </c>
      <c r="T42" s="27">
        <f t="shared" si="11"/>
        <v>6.1155069033515534</v>
      </c>
      <c r="U42" s="27">
        <f t="shared" si="11"/>
        <v>6.1155069033515534</v>
      </c>
      <c r="V42" s="27">
        <f t="shared" si="11"/>
        <v>6.1155069033515534</v>
      </c>
      <c r="W42" s="27">
        <f t="shared" si="11"/>
        <v>6.1155069033515534</v>
      </c>
      <c r="X42" s="27">
        <f t="shared" si="11"/>
        <v>6.1155069033515534</v>
      </c>
      <c r="Y42" s="27">
        <f t="shared" si="11"/>
        <v>6.1155069033515534</v>
      </c>
      <c r="Z42" s="27">
        <f t="shared" si="11"/>
        <v>6.1155069033515534</v>
      </c>
      <c r="AA42" s="27">
        <f t="shared" si="11"/>
        <v>6.1155069033515534</v>
      </c>
      <c r="AB42" s="27">
        <f t="shared" si="11"/>
        <v>6.1155069033515534</v>
      </c>
      <c r="AC42" s="27">
        <f t="shared" si="11"/>
        <v>6.1155069033515534</v>
      </c>
      <c r="AD42" s="27">
        <f t="shared" si="11"/>
        <v>6.1155069033515534</v>
      </c>
      <c r="AE42" s="27">
        <f t="shared" si="11"/>
        <v>6.1155069033515534</v>
      </c>
      <c r="AF42" s="17">
        <f t="shared" si="11"/>
        <v>6.1155069033515534</v>
      </c>
      <c r="AG42" s="17"/>
      <c r="AH42" s="17">
        <f>$AK$44</f>
        <v>6.1155069033515534</v>
      </c>
      <c r="AI42" s="17">
        <f>$AK$44</f>
        <v>6.1155069033515534</v>
      </c>
      <c r="AJ42" s="17">
        <f>$AK$44</f>
        <v>6.1155069033515534</v>
      </c>
      <c r="AK42" s="17">
        <f>$AK$44</f>
        <v>6.1155069033515534</v>
      </c>
    </row>
    <row r="43" spans="1:37" ht="12.75" customHeight="1" x14ac:dyDescent="0.3">
      <c r="B43" s="16" t="s">
        <v>38</v>
      </c>
      <c r="C43" s="17">
        <f t="shared" ref="C43:AF43" si="12">$AJ$44</f>
        <v>6.3568862136963808</v>
      </c>
      <c r="D43" s="17">
        <f t="shared" si="12"/>
        <v>6.3568862136963808</v>
      </c>
      <c r="E43" s="27">
        <f t="shared" si="12"/>
        <v>6.3568862136963808</v>
      </c>
      <c r="F43" s="27">
        <f t="shared" si="12"/>
        <v>6.3568862136963808</v>
      </c>
      <c r="G43" s="27">
        <f t="shared" si="12"/>
        <v>6.3568862136963808</v>
      </c>
      <c r="H43" s="27">
        <f t="shared" si="12"/>
        <v>6.3568862136963808</v>
      </c>
      <c r="I43" s="27">
        <f t="shared" si="12"/>
        <v>6.3568862136963808</v>
      </c>
      <c r="J43" s="27">
        <f t="shared" si="12"/>
        <v>6.3568862136963808</v>
      </c>
      <c r="K43" s="27">
        <f t="shared" si="12"/>
        <v>6.3568862136963808</v>
      </c>
      <c r="L43" s="27">
        <f t="shared" si="12"/>
        <v>6.3568862136963808</v>
      </c>
      <c r="M43" s="27">
        <f t="shared" si="12"/>
        <v>6.3568862136963808</v>
      </c>
      <c r="N43" s="27">
        <f t="shared" si="12"/>
        <v>6.3568862136963808</v>
      </c>
      <c r="O43" s="27">
        <f t="shared" si="12"/>
        <v>6.3568862136963808</v>
      </c>
      <c r="P43" s="27">
        <f t="shared" si="12"/>
        <v>6.3568862136963808</v>
      </c>
      <c r="Q43" s="27">
        <f t="shared" si="12"/>
        <v>6.3568862136963808</v>
      </c>
      <c r="R43" s="27">
        <f t="shared" si="12"/>
        <v>6.3568862136963808</v>
      </c>
      <c r="S43" s="27">
        <f t="shared" si="12"/>
        <v>6.3568862136963808</v>
      </c>
      <c r="T43" s="27">
        <f t="shared" si="12"/>
        <v>6.3568862136963808</v>
      </c>
      <c r="U43" s="27">
        <f t="shared" si="12"/>
        <v>6.3568862136963808</v>
      </c>
      <c r="V43" s="27">
        <f t="shared" si="12"/>
        <v>6.3568862136963808</v>
      </c>
      <c r="W43" s="27">
        <f t="shared" si="12"/>
        <v>6.3568862136963808</v>
      </c>
      <c r="X43" s="27">
        <f t="shared" si="12"/>
        <v>6.3568862136963808</v>
      </c>
      <c r="Y43" s="27">
        <f t="shared" si="12"/>
        <v>6.3568862136963808</v>
      </c>
      <c r="Z43" s="27">
        <f t="shared" si="12"/>
        <v>6.3568862136963808</v>
      </c>
      <c r="AA43" s="27">
        <f t="shared" si="12"/>
        <v>6.3568862136963808</v>
      </c>
      <c r="AB43" s="27">
        <f t="shared" si="12"/>
        <v>6.3568862136963808</v>
      </c>
      <c r="AC43" s="27">
        <f t="shared" si="12"/>
        <v>6.3568862136963808</v>
      </c>
      <c r="AD43" s="27">
        <f t="shared" si="12"/>
        <v>6.3568862136963808</v>
      </c>
      <c r="AE43" s="27">
        <f t="shared" si="12"/>
        <v>6.3568862136963808</v>
      </c>
      <c r="AF43" s="17">
        <f t="shared" si="12"/>
        <v>6.3568862136963808</v>
      </c>
      <c r="AG43" s="17"/>
      <c r="AH43" s="17">
        <f>$AJ$44</f>
        <v>6.3568862136963808</v>
      </c>
      <c r="AI43" s="17">
        <f>$AJ$44</f>
        <v>6.3568862136963808</v>
      </c>
      <c r="AJ43" s="17">
        <f>$AJ$44</f>
        <v>6.3568862136963808</v>
      </c>
      <c r="AK43" s="17">
        <f>$AJ$44</f>
        <v>6.3568862136963808</v>
      </c>
    </row>
    <row r="44" spans="1:37" ht="12.75" customHeight="1" x14ac:dyDescent="0.3">
      <c r="B44" s="16" t="str">
        <f>INDEX(B3:B35,B41)</f>
        <v>Power Consumption Malfunction</v>
      </c>
      <c r="C44" s="16">
        <f t="shared" ref="C44:AF44" si="13">IF(C3="","",VLOOKUP($B$44,$B$1:$AK$37,MATCH(C$1,$B$1:$AK$1,0),0))</f>
        <v>7</v>
      </c>
      <c r="D44" s="16">
        <f t="shared" si="13"/>
        <v>2</v>
      </c>
      <c r="E44" s="28">
        <f t="shared" si="13"/>
        <v>6</v>
      </c>
      <c r="F44" s="28">
        <f t="shared" si="13"/>
        <v>3</v>
      </c>
      <c r="G44" s="28">
        <f t="shared" si="13"/>
        <v>6</v>
      </c>
      <c r="H44" s="28">
        <f t="shared" si="13"/>
        <v>5</v>
      </c>
      <c r="I44" s="28">
        <f t="shared" si="13"/>
        <v>4</v>
      </c>
      <c r="J44" s="28">
        <f t="shared" si="13"/>
        <v>6</v>
      </c>
      <c r="K44" s="28">
        <f t="shared" si="13"/>
        <v>2</v>
      </c>
      <c r="L44" s="28">
        <f t="shared" si="13"/>
        <v>7</v>
      </c>
      <c r="M44" s="28">
        <f t="shared" si="13"/>
        <v>7</v>
      </c>
      <c r="N44" s="28">
        <f t="shared" si="13"/>
        <v>4</v>
      </c>
      <c r="O44" s="28">
        <f t="shared" si="13"/>
        <v>2</v>
      </c>
      <c r="P44" s="28">
        <f t="shared" si="13"/>
        <v>3</v>
      </c>
      <c r="Q44" s="28">
        <f t="shared" si="13"/>
        <v>6</v>
      </c>
      <c r="R44" s="28">
        <f t="shared" si="13"/>
        <v>6</v>
      </c>
      <c r="S44" s="28">
        <f t="shared" si="13"/>
        <v>4</v>
      </c>
      <c r="T44" s="28">
        <f t="shared" si="13"/>
        <v>4</v>
      </c>
      <c r="U44" s="28">
        <f t="shared" si="13"/>
        <v>5</v>
      </c>
      <c r="V44" s="28">
        <f t="shared" si="13"/>
        <v>7</v>
      </c>
      <c r="W44" s="28">
        <f t="shared" si="13"/>
        <v>8</v>
      </c>
      <c r="X44" s="28">
        <f t="shared" si="13"/>
        <v>1</v>
      </c>
      <c r="Y44" s="28">
        <f t="shared" si="13"/>
        <v>3</v>
      </c>
      <c r="Z44" s="28">
        <f t="shared" si="13"/>
        <v>5</v>
      </c>
      <c r="AA44" s="28">
        <f t="shared" si="13"/>
        <v>3</v>
      </c>
      <c r="AB44" s="28">
        <f t="shared" si="13"/>
        <v>3</v>
      </c>
      <c r="AC44" s="28">
        <f t="shared" si="13"/>
        <v>3</v>
      </c>
      <c r="AD44" s="28">
        <f t="shared" si="13"/>
        <v>1</v>
      </c>
      <c r="AE44" s="28" t="str">
        <f t="shared" si="13"/>
        <v/>
      </c>
      <c r="AF44" s="17">
        <f t="shared" si="13"/>
        <v>4.2413793103448274</v>
      </c>
      <c r="AG44" s="17"/>
      <c r="AH44" s="17">
        <f>IF(AH3="","",VLOOKUP($B$44,$B$1:$AK$37,MATCH(AH$1,$B$1:$AK$1,0),0))</f>
        <v>4</v>
      </c>
      <c r="AI44" s="17">
        <f>IF(AI3="","",VLOOKUP($B$44,$B$1:$AK$37,MATCH(AI$1,$B$1:$AK$1,0),0))</f>
        <v>2.115506903351553</v>
      </c>
      <c r="AJ44" s="17">
        <f>IF(AJ3="","",VLOOKUP($B$44,$B$1:$AK$37,MATCH(AJ$1,$B$1:$AK$1,0),0))</f>
        <v>6.3568862136963808</v>
      </c>
      <c r="AK44" s="17">
        <f>IF(AK3="","",VLOOKUP($B$44,$B$1:$AK$37,MATCH(AK$1,$B$1:$AK$1,0),0))</f>
        <v>6.1155069033515534</v>
      </c>
    </row>
    <row r="45" spans="1:37" ht="12.75" customHeight="1" x14ac:dyDescent="0.3">
      <c r="B45" s="16" t="str">
        <f>B44&amp;"%"</f>
        <v>Power Consumption Malfunction%</v>
      </c>
      <c r="C45" s="19">
        <f t="shared" ref="C45:N45" si="14">IF(C44="","",C44/C37)</f>
        <v>0.11475409836065574</v>
      </c>
      <c r="D45" s="19">
        <f t="shared" si="14"/>
        <v>4.4444444444444446E-2</v>
      </c>
      <c r="E45" s="29">
        <f t="shared" si="14"/>
        <v>0.14285714285714285</v>
      </c>
      <c r="F45" s="29">
        <f t="shared" si="14"/>
        <v>8.5714285714285715E-2</v>
      </c>
      <c r="G45" s="29">
        <f t="shared" si="14"/>
        <v>0.13043478260869565</v>
      </c>
      <c r="H45" s="29">
        <f t="shared" si="14"/>
        <v>9.6153846153846159E-2</v>
      </c>
      <c r="I45" s="29">
        <f t="shared" si="14"/>
        <v>8.3333333333333329E-2</v>
      </c>
      <c r="J45" s="29">
        <f t="shared" si="14"/>
        <v>0.11538461538461539</v>
      </c>
      <c r="K45" s="29">
        <f t="shared" si="14"/>
        <v>4.2553191489361701E-2</v>
      </c>
      <c r="L45" s="29">
        <f t="shared" si="14"/>
        <v>0.1111111111111111</v>
      </c>
      <c r="M45" s="29">
        <f t="shared" si="14"/>
        <v>0.12727272727272726</v>
      </c>
      <c r="N45" s="29">
        <f t="shared" si="14"/>
        <v>0.10810810810810811</v>
      </c>
      <c r="O45" s="29">
        <f t="shared" ref="O45:AE45" si="15">IF(O44="","",O44/O37)</f>
        <v>4.7619047619047616E-2</v>
      </c>
      <c r="P45" s="29">
        <f t="shared" si="15"/>
        <v>8.1081081081081086E-2</v>
      </c>
      <c r="Q45" s="29">
        <f t="shared" si="15"/>
        <v>0.10526315789473684</v>
      </c>
      <c r="R45" s="29">
        <f t="shared" si="15"/>
        <v>0.17647058823529413</v>
      </c>
      <c r="S45" s="29">
        <f t="shared" si="15"/>
        <v>9.5238095238095233E-2</v>
      </c>
      <c r="T45" s="29">
        <f t="shared" si="15"/>
        <v>8.8888888888888892E-2</v>
      </c>
      <c r="U45" s="29">
        <f t="shared" si="15"/>
        <v>0.1</v>
      </c>
      <c r="V45" s="29">
        <f t="shared" si="15"/>
        <v>0.11864406779661017</v>
      </c>
      <c r="W45" s="29">
        <f t="shared" si="15"/>
        <v>0.2</v>
      </c>
      <c r="X45" s="29">
        <f t="shared" si="15"/>
        <v>0.02</v>
      </c>
      <c r="Y45" s="29">
        <f t="shared" si="15"/>
        <v>7.3170731707317069E-2</v>
      </c>
      <c r="Z45" s="29">
        <f t="shared" si="15"/>
        <v>0.13157894736842105</v>
      </c>
      <c r="AA45" s="29">
        <f t="shared" si="15"/>
        <v>7.8947368421052627E-2</v>
      </c>
      <c r="AB45" s="29">
        <f t="shared" si="15"/>
        <v>7.8947368421052627E-2</v>
      </c>
      <c r="AC45" s="29">
        <f t="shared" si="15"/>
        <v>6.9767441860465115E-2</v>
      </c>
      <c r="AD45" s="29">
        <f t="shared" si="15"/>
        <v>3.7037037037037035E-2</v>
      </c>
      <c r="AE45" s="29" t="str">
        <f t="shared" si="15"/>
        <v/>
      </c>
      <c r="AF45" s="18"/>
      <c r="AG45" s="18"/>
      <c r="AH45" s="18"/>
      <c r="AI45" s="18"/>
      <c r="AJ45" s="18"/>
      <c r="AK45" s="17"/>
    </row>
    <row r="47" spans="1:37" ht="12.75" customHeight="1" x14ac:dyDescent="0.3">
      <c r="AH47" s="9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Drop Down 1">
              <controlPr defaultSize="0" autoLine="0" autoPict="0">
                <anchor moveWithCells="1">
                  <from>
                    <xdr:col>38</xdr:col>
                    <xdr:colOff>260350</xdr:colOff>
                    <xdr:row>3</xdr:row>
                    <xdr:rowOff>95250</xdr:rowOff>
                  </from>
                  <to>
                    <xdr:col>40</xdr:col>
                    <xdr:colOff>374650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BC45"/>
  <sheetViews>
    <sheetView showGridLines="0" topLeftCell="A2" zoomScale="90" zoomScaleNormal="90" workbookViewId="0">
      <selection activeCell="A2" sqref="A2:A3"/>
    </sheetView>
  </sheetViews>
  <sheetFormatPr defaultColWidth="8.81640625" defaultRowHeight="12.75" customHeight="1" x14ac:dyDescent="0.3"/>
  <cols>
    <col min="1" max="1" width="5.7265625" style="2" customWidth="1"/>
    <col min="2" max="2" width="54.1796875" style="2" customWidth="1"/>
    <col min="3" max="3" width="5.81640625" style="2" customWidth="1"/>
    <col min="4" max="4" width="5.81640625" style="10" customWidth="1"/>
    <col min="5" max="31" width="5.81640625" style="26" customWidth="1"/>
    <col min="32" max="32" width="11.26953125" style="9" bestFit="1" customWidth="1"/>
    <col min="33" max="33" width="11.26953125" style="9" customWidth="1"/>
    <col min="34" max="34" width="7.7265625" style="10" bestFit="1" customWidth="1"/>
    <col min="35" max="35" width="17.7265625" style="9" bestFit="1" customWidth="1"/>
    <col min="36" max="36" width="16.26953125" style="9" bestFit="1" customWidth="1"/>
    <col min="37" max="37" width="6.7265625" style="2" bestFit="1" customWidth="1"/>
    <col min="38" max="16384" width="8.81640625" style="2"/>
  </cols>
  <sheetData>
    <row r="1" spans="1:55" ht="12.75" hidden="1" customHeight="1" x14ac:dyDescent="0.3">
      <c r="C1" s="10">
        <v>1</v>
      </c>
      <c r="D1" s="10">
        <f>+C1+1</f>
        <v>2</v>
      </c>
      <c r="E1" s="10">
        <f t="shared" ref="E1:AE1" si="0">+D1+1</f>
        <v>3</v>
      </c>
      <c r="F1" s="10">
        <f t="shared" si="0"/>
        <v>4</v>
      </c>
      <c r="G1" s="10">
        <f t="shared" si="0"/>
        <v>5</v>
      </c>
      <c r="H1" s="10">
        <f t="shared" si="0"/>
        <v>6</v>
      </c>
      <c r="I1" s="10">
        <f t="shared" si="0"/>
        <v>7</v>
      </c>
      <c r="J1" s="10">
        <f t="shared" si="0"/>
        <v>8</v>
      </c>
      <c r="K1" s="10">
        <f t="shared" si="0"/>
        <v>9</v>
      </c>
      <c r="L1" s="10">
        <f t="shared" si="0"/>
        <v>10</v>
      </c>
      <c r="M1" s="10">
        <f t="shared" si="0"/>
        <v>11</v>
      </c>
      <c r="N1" s="10">
        <f t="shared" si="0"/>
        <v>12</v>
      </c>
      <c r="O1" s="10">
        <f t="shared" si="0"/>
        <v>13</v>
      </c>
      <c r="P1" s="10">
        <f t="shared" si="0"/>
        <v>14</v>
      </c>
      <c r="Q1" s="10">
        <f t="shared" si="0"/>
        <v>15</v>
      </c>
      <c r="R1" s="10">
        <f t="shared" si="0"/>
        <v>16</v>
      </c>
      <c r="S1" s="10">
        <f t="shared" si="0"/>
        <v>17</v>
      </c>
      <c r="T1" s="10">
        <f t="shared" si="0"/>
        <v>18</v>
      </c>
      <c r="U1" s="10">
        <f t="shared" si="0"/>
        <v>19</v>
      </c>
      <c r="V1" s="10">
        <f t="shared" si="0"/>
        <v>20</v>
      </c>
      <c r="W1" s="10">
        <f t="shared" si="0"/>
        <v>21</v>
      </c>
      <c r="X1" s="10">
        <f t="shared" si="0"/>
        <v>22</v>
      </c>
      <c r="Y1" s="10">
        <f t="shared" si="0"/>
        <v>23</v>
      </c>
      <c r="Z1" s="10">
        <f t="shared" si="0"/>
        <v>24</v>
      </c>
      <c r="AA1" s="10">
        <f t="shared" si="0"/>
        <v>25</v>
      </c>
      <c r="AB1" s="10">
        <f t="shared" si="0"/>
        <v>26</v>
      </c>
      <c r="AC1" s="10">
        <f t="shared" si="0"/>
        <v>27</v>
      </c>
      <c r="AD1" s="10">
        <f t="shared" si="0"/>
        <v>28</v>
      </c>
      <c r="AE1" s="10">
        <f t="shared" si="0"/>
        <v>29</v>
      </c>
      <c r="AF1" s="9" t="s">
        <v>39</v>
      </c>
      <c r="AH1" s="10" t="s">
        <v>40</v>
      </c>
      <c r="AI1" s="9" t="s">
        <v>41</v>
      </c>
      <c r="AJ1" s="9" t="s">
        <v>38</v>
      </c>
      <c r="AK1" s="2" t="s">
        <v>36</v>
      </c>
    </row>
    <row r="2" spans="1:55" ht="12.75" customHeight="1" x14ac:dyDescent="0.3">
      <c r="A2" s="36" t="s">
        <v>45</v>
      </c>
      <c r="B2" s="1" t="s">
        <v>55</v>
      </c>
      <c r="C2" s="24">
        <v>43228</v>
      </c>
      <c r="D2" s="24">
        <f>C2+1</f>
        <v>43229</v>
      </c>
      <c r="E2" s="24">
        <f t="shared" ref="E2:AE2" si="1">D2+1</f>
        <v>43230</v>
      </c>
      <c r="F2" s="24">
        <f t="shared" si="1"/>
        <v>43231</v>
      </c>
      <c r="G2" s="24">
        <f t="shared" si="1"/>
        <v>43232</v>
      </c>
      <c r="H2" s="24">
        <f t="shared" si="1"/>
        <v>43233</v>
      </c>
      <c r="I2" s="24">
        <f t="shared" si="1"/>
        <v>43234</v>
      </c>
      <c r="J2" s="24">
        <f t="shared" si="1"/>
        <v>43235</v>
      </c>
      <c r="K2" s="24">
        <f t="shared" si="1"/>
        <v>43236</v>
      </c>
      <c r="L2" s="24">
        <f t="shared" si="1"/>
        <v>43237</v>
      </c>
      <c r="M2" s="24">
        <f t="shared" si="1"/>
        <v>43238</v>
      </c>
      <c r="N2" s="24">
        <f t="shared" si="1"/>
        <v>43239</v>
      </c>
      <c r="O2" s="24">
        <f t="shared" si="1"/>
        <v>43240</v>
      </c>
      <c r="P2" s="24">
        <f t="shared" si="1"/>
        <v>43241</v>
      </c>
      <c r="Q2" s="24">
        <f t="shared" si="1"/>
        <v>43242</v>
      </c>
      <c r="R2" s="24">
        <f t="shared" si="1"/>
        <v>43243</v>
      </c>
      <c r="S2" s="24">
        <f t="shared" si="1"/>
        <v>43244</v>
      </c>
      <c r="T2" s="24">
        <f t="shared" si="1"/>
        <v>43245</v>
      </c>
      <c r="U2" s="24">
        <f t="shared" si="1"/>
        <v>43246</v>
      </c>
      <c r="V2" s="24">
        <f t="shared" si="1"/>
        <v>43247</v>
      </c>
      <c r="W2" s="24">
        <f t="shared" si="1"/>
        <v>43248</v>
      </c>
      <c r="X2" s="24">
        <f t="shared" si="1"/>
        <v>43249</v>
      </c>
      <c r="Y2" s="24">
        <f t="shared" si="1"/>
        <v>43250</v>
      </c>
      <c r="Z2" s="24">
        <f t="shared" si="1"/>
        <v>43251</v>
      </c>
      <c r="AA2" s="24">
        <f t="shared" si="1"/>
        <v>43252</v>
      </c>
      <c r="AB2" s="24">
        <f t="shared" si="1"/>
        <v>43253</v>
      </c>
      <c r="AC2" s="24">
        <f t="shared" si="1"/>
        <v>43254</v>
      </c>
      <c r="AD2" s="24">
        <f t="shared" si="1"/>
        <v>43255</v>
      </c>
      <c r="AE2" s="24">
        <f t="shared" si="1"/>
        <v>43256</v>
      </c>
      <c r="AF2" s="7" t="s">
        <v>39</v>
      </c>
      <c r="AG2" s="7" t="s">
        <v>46</v>
      </c>
      <c r="AH2" s="8" t="s">
        <v>40</v>
      </c>
      <c r="AI2" s="7" t="s">
        <v>41</v>
      </c>
      <c r="AJ2" s="7" t="s">
        <v>38</v>
      </c>
      <c r="AK2" s="13" t="s">
        <v>36</v>
      </c>
    </row>
    <row r="3" spans="1:55" s="4" customFormat="1" ht="12.75" customHeight="1" x14ac:dyDescent="0.3">
      <c r="A3" s="36"/>
      <c r="B3" s="3" t="s">
        <v>52</v>
      </c>
      <c r="C3" s="25">
        <f t="shared" ref="C3:AE3" si="2">IF(SUM(C4:C36)=0,"",SUM(C4:C36))</f>
        <v>364</v>
      </c>
      <c r="D3" s="25">
        <f t="shared" si="2"/>
        <v>266</v>
      </c>
      <c r="E3" s="25">
        <f t="shared" si="2"/>
        <v>371</v>
      </c>
      <c r="F3" s="25">
        <f t="shared" si="2"/>
        <v>346</v>
      </c>
      <c r="G3" s="25">
        <f t="shared" si="2"/>
        <v>337</v>
      </c>
      <c r="H3" s="25">
        <f t="shared" si="2"/>
        <v>354</v>
      </c>
      <c r="I3" s="25">
        <f t="shared" si="2"/>
        <v>337</v>
      </c>
      <c r="J3" s="25">
        <f t="shared" si="2"/>
        <v>372</v>
      </c>
      <c r="K3" s="25">
        <f t="shared" si="2"/>
        <v>393</v>
      </c>
      <c r="L3" s="25">
        <f t="shared" si="2"/>
        <v>389</v>
      </c>
      <c r="M3" s="25">
        <f t="shared" si="2"/>
        <v>389</v>
      </c>
      <c r="N3" s="25">
        <f t="shared" si="2"/>
        <v>364</v>
      </c>
      <c r="O3" s="25">
        <f t="shared" si="2"/>
        <v>359</v>
      </c>
      <c r="P3" s="25">
        <f t="shared" si="2"/>
        <v>344</v>
      </c>
      <c r="Q3" s="25">
        <f t="shared" si="2"/>
        <v>404</v>
      </c>
      <c r="R3" s="25">
        <f t="shared" si="2"/>
        <v>379</v>
      </c>
      <c r="S3" s="25">
        <f t="shared" si="2"/>
        <v>403</v>
      </c>
      <c r="T3" s="25">
        <f t="shared" si="2"/>
        <v>332</v>
      </c>
      <c r="U3" s="25">
        <f t="shared" si="2"/>
        <v>365</v>
      </c>
      <c r="V3" s="25">
        <f t="shared" si="2"/>
        <v>345</v>
      </c>
      <c r="W3" s="25">
        <f t="shared" si="2"/>
        <v>324</v>
      </c>
      <c r="X3" s="25">
        <f t="shared" si="2"/>
        <v>422</v>
      </c>
      <c r="Y3" s="25">
        <f t="shared" si="2"/>
        <v>353</v>
      </c>
      <c r="Z3" s="25">
        <f t="shared" si="2"/>
        <v>349</v>
      </c>
      <c r="AA3" s="25">
        <f t="shared" si="2"/>
        <v>340</v>
      </c>
      <c r="AB3" s="25">
        <f t="shared" si="2"/>
        <v>345</v>
      </c>
      <c r="AC3" s="25">
        <f t="shared" si="2"/>
        <v>268</v>
      </c>
      <c r="AD3" s="25">
        <f t="shared" si="2"/>
        <v>260</v>
      </c>
      <c r="AE3" s="25">
        <f t="shared" si="2"/>
        <v>402</v>
      </c>
      <c r="AF3" s="9">
        <f>SUM(AF4:AF36)</f>
        <v>354.34482758620686</v>
      </c>
      <c r="AG3" s="34">
        <v>1</v>
      </c>
      <c r="AH3" s="10">
        <f t="shared" ref="AH3:AH36" si="3">IFERROR(MEDIAN(C3:AE3),"-")</f>
        <v>354</v>
      </c>
      <c r="AI3" s="9">
        <f t="shared" ref="AI3:AI36" si="4">IFERROR(STDEV(C3:AE3),"-")</f>
        <v>39.581088433446951</v>
      </c>
      <c r="AJ3" s="9">
        <f t="shared" ref="AJ3:AJ36" si="5">IFERROR(AF3+AI3,"")</f>
        <v>393.92591601965381</v>
      </c>
      <c r="AK3" s="14">
        <f t="shared" ref="AK3:AK36" si="6">IFERROR(AH3+AI3,"")</f>
        <v>393.58108843344695</v>
      </c>
      <c r="BC3" s="2"/>
    </row>
    <row r="4" spans="1:55" ht="12.75" customHeight="1" x14ac:dyDescent="0.3">
      <c r="A4" s="23">
        <v>1</v>
      </c>
      <c r="B4" s="5" t="s">
        <v>0</v>
      </c>
      <c r="C4" s="11">
        <v>147</v>
      </c>
      <c r="D4" s="11">
        <v>123</v>
      </c>
      <c r="E4" s="11">
        <v>160</v>
      </c>
      <c r="F4" s="11">
        <v>153</v>
      </c>
      <c r="G4" s="11">
        <v>145</v>
      </c>
      <c r="H4" s="11">
        <v>154</v>
      </c>
      <c r="I4" s="11">
        <v>154</v>
      </c>
      <c r="J4" s="11">
        <v>152</v>
      </c>
      <c r="K4" s="11">
        <v>171</v>
      </c>
      <c r="L4" s="11">
        <v>156</v>
      </c>
      <c r="M4" s="11">
        <v>182</v>
      </c>
      <c r="N4" s="11">
        <v>178</v>
      </c>
      <c r="O4" s="11">
        <v>132</v>
      </c>
      <c r="P4" s="11">
        <v>130</v>
      </c>
      <c r="Q4" s="11">
        <v>155</v>
      </c>
      <c r="R4" s="11">
        <v>184</v>
      </c>
      <c r="S4" s="11">
        <v>171</v>
      </c>
      <c r="T4" s="11">
        <v>150</v>
      </c>
      <c r="U4" s="11">
        <v>165</v>
      </c>
      <c r="V4" s="11">
        <v>131</v>
      </c>
      <c r="W4" s="11">
        <v>135</v>
      </c>
      <c r="X4" s="11">
        <v>200</v>
      </c>
      <c r="Y4" s="11">
        <v>166</v>
      </c>
      <c r="Z4" s="11">
        <v>164</v>
      </c>
      <c r="AA4" s="11">
        <v>142</v>
      </c>
      <c r="AB4" s="11">
        <v>132</v>
      </c>
      <c r="AC4" s="11">
        <v>107</v>
      </c>
      <c r="AD4" s="11">
        <v>95</v>
      </c>
      <c r="AE4" s="11">
        <v>184</v>
      </c>
      <c r="AF4" s="9">
        <f t="shared" ref="AF4:AF36" si="7">IFERROR(AVERAGE(C4:AE4),"-")</f>
        <v>152.34482758620689</v>
      </c>
      <c r="AG4" s="34">
        <f t="shared" ref="AG4:AG36" si="8">AF4/$AF$3</f>
        <v>0.42993382639159206</v>
      </c>
      <c r="AH4" s="10">
        <f t="shared" si="3"/>
        <v>154</v>
      </c>
      <c r="AI4" s="9">
        <f t="shared" si="4"/>
        <v>23.574010904972972</v>
      </c>
      <c r="AJ4" s="9">
        <f t="shared" si="5"/>
        <v>175.91883849117986</v>
      </c>
      <c r="AK4" s="14">
        <f t="shared" si="6"/>
        <v>177.57401090497297</v>
      </c>
    </row>
    <row r="5" spans="1:55" ht="12.75" customHeight="1" x14ac:dyDescent="0.3">
      <c r="A5" s="23">
        <f>+A4+1</f>
        <v>2</v>
      </c>
      <c r="B5" s="5" t="s">
        <v>4</v>
      </c>
      <c r="C5" s="11">
        <v>23</v>
      </c>
      <c r="D5" s="11">
        <v>28</v>
      </c>
      <c r="E5" s="11">
        <v>30</v>
      </c>
      <c r="F5" s="11">
        <v>37</v>
      </c>
      <c r="G5" s="11">
        <v>27</v>
      </c>
      <c r="H5" s="11">
        <v>33</v>
      </c>
      <c r="I5" s="11">
        <v>24</v>
      </c>
      <c r="J5" s="11">
        <v>34</v>
      </c>
      <c r="K5" s="11">
        <v>35</v>
      </c>
      <c r="L5" s="11">
        <v>50</v>
      </c>
      <c r="M5" s="11">
        <v>37</v>
      </c>
      <c r="N5" s="11">
        <v>29</v>
      </c>
      <c r="O5" s="11">
        <v>56</v>
      </c>
      <c r="P5" s="11">
        <v>35</v>
      </c>
      <c r="Q5" s="11">
        <v>36</v>
      </c>
      <c r="R5" s="11">
        <v>19</v>
      </c>
      <c r="S5" s="11">
        <v>31</v>
      </c>
      <c r="T5" s="11">
        <v>32</v>
      </c>
      <c r="U5" s="11">
        <v>46</v>
      </c>
      <c r="V5" s="11">
        <v>28</v>
      </c>
      <c r="W5" s="11">
        <v>29</v>
      </c>
      <c r="X5" s="11">
        <v>37</v>
      </c>
      <c r="Y5" s="11">
        <v>30</v>
      </c>
      <c r="Z5" s="11">
        <v>31</v>
      </c>
      <c r="AA5" s="11">
        <v>27</v>
      </c>
      <c r="AB5" s="11">
        <v>46</v>
      </c>
      <c r="AC5" s="11">
        <v>28</v>
      </c>
      <c r="AD5" s="11">
        <v>37</v>
      </c>
      <c r="AE5" s="11">
        <v>52</v>
      </c>
      <c r="AF5" s="9">
        <f t="shared" si="7"/>
        <v>34.03448275862069</v>
      </c>
      <c r="AG5" s="34">
        <f t="shared" si="8"/>
        <v>9.6049046321525902E-2</v>
      </c>
      <c r="AH5" s="10">
        <f t="shared" si="3"/>
        <v>32</v>
      </c>
      <c r="AI5" s="9">
        <f t="shared" si="4"/>
        <v>8.7647131752462322</v>
      </c>
      <c r="AJ5" s="9">
        <f t="shared" si="5"/>
        <v>42.799195933866926</v>
      </c>
      <c r="AK5" s="14">
        <f t="shared" si="6"/>
        <v>40.764713175246229</v>
      </c>
    </row>
    <row r="6" spans="1:55" ht="12.75" customHeight="1" x14ac:dyDescent="0.3">
      <c r="A6" s="23">
        <f t="shared" ref="A6:A33" si="9">+A5+1</f>
        <v>3</v>
      </c>
      <c r="B6" s="5" t="s">
        <v>2</v>
      </c>
      <c r="C6" s="11">
        <v>33</v>
      </c>
      <c r="D6" s="11">
        <v>23</v>
      </c>
      <c r="E6" s="11">
        <v>30</v>
      </c>
      <c r="F6" s="11">
        <v>20</v>
      </c>
      <c r="G6" s="11">
        <v>35</v>
      </c>
      <c r="H6" s="11">
        <v>32</v>
      </c>
      <c r="I6" s="11">
        <v>25</v>
      </c>
      <c r="J6" s="11">
        <v>33</v>
      </c>
      <c r="K6" s="11">
        <v>35</v>
      </c>
      <c r="L6" s="11">
        <v>37</v>
      </c>
      <c r="M6" s="11">
        <v>28</v>
      </c>
      <c r="N6" s="11">
        <v>36</v>
      </c>
      <c r="O6" s="11">
        <v>30</v>
      </c>
      <c r="P6" s="11">
        <v>31</v>
      </c>
      <c r="Q6" s="11">
        <v>30</v>
      </c>
      <c r="R6" s="11">
        <v>39</v>
      </c>
      <c r="S6" s="11">
        <v>26</v>
      </c>
      <c r="T6" s="11">
        <v>21</v>
      </c>
      <c r="U6" s="11">
        <v>19</v>
      </c>
      <c r="V6" s="11">
        <v>21</v>
      </c>
      <c r="W6" s="11">
        <v>26</v>
      </c>
      <c r="X6" s="11">
        <v>32</v>
      </c>
      <c r="Y6" s="11">
        <v>22</v>
      </c>
      <c r="Z6" s="11">
        <v>25</v>
      </c>
      <c r="AA6" s="11">
        <v>34</v>
      </c>
      <c r="AB6" s="11">
        <v>23</v>
      </c>
      <c r="AC6" s="11">
        <v>17</v>
      </c>
      <c r="AD6" s="11">
        <v>21</v>
      </c>
      <c r="AE6" s="11">
        <v>36</v>
      </c>
      <c r="AF6" s="9">
        <f t="shared" si="7"/>
        <v>28.275862068965516</v>
      </c>
      <c r="AG6" s="34">
        <f t="shared" si="8"/>
        <v>7.9797586609575713E-2</v>
      </c>
      <c r="AH6" s="10">
        <f t="shared" si="3"/>
        <v>30</v>
      </c>
      <c r="AI6" s="9">
        <f t="shared" si="4"/>
        <v>6.2386843377438028</v>
      </c>
      <c r="AJ6" s="9">
        <f t="shared" si="5"/>
        <v>34.514546406709322</v>
      </c>
      <c r="AK6" s="14">
        <f t="shared" si="6"/>
        <v>36.238684337743805</v>
      </c>
    </row>
    <row r="7" spans="1:55" ht="12.75" customHeight="1" x14ac:dyDescent="0.3">
      <c r="A7" s="23">
        <f t="shared" si="9"/>
        <v>4</v>
      </c>
      <c r="B7" s="5" t="s">
        <v>1</v>
      </c>
      <c r="C7" s="11">
        <v>29</v>
      </c>
      <c r="D7" s="11">
        <v>19</v>
      </c>
      <c r="E7" s="11">
        <v>36</v>
      </c>
      <c r="F7" s="11">
        <v>22</v>
      </c>
      <c r="G7" s="11">
        <v>18</v>
      </c>
      <c r="H7" s="11">
        <v>19</v>
      </c>
      <c r="I7" s="11">
        <v>24</v>
      </c>
      <c r="J7" s="11">
        <v>26</v>
      </c>
      <c r="K7" s="11">
        <v>18</v>
      </c>
      <c r="L7" s="11">
        <v>28</v>
      </c>
      <c r="M7" s="11">
        <v>28</v>
      </c>
      <c r="N7" s="11">
        <v>24</v>
      </c>
      <c r="O7" s="11">
        <v>29</v>
      </c>
      <c r="P7" s="11">
        <v>26</v>
      </c>
      <c r="Q7" s="11">
        <v>51</v>
      </c>
      <c r="R7" s="11">
        <v>34</v>
      </c>
      <c r="S7" s="11">
        <v>32</v>
      </c>
      <c r="T7" s="11">
        <v>27</v>
      </c>
      <c r="U7" s="11">
        <v>31</v>
      </c>
      <c r="V7" s="11">
        <v>44</v>
      </c>
      <c r="W7" s="11">
        <v>32</v>
      </c>
      <c r="X7" s="11">
        <v>51</v>
      </c>
      <c r="Y7" s="11">
        <v>29</v>
      </c>
      <c r="Z7" s="11">
        <v>27</v>
      </c>
      <c r="AA7" s="11">
        <v>28</v>
      </c>
      <c r="AB7" s="11">
        <v>18</v>
      </c>
      <c r="AC7" s="11">
        <v>18</v>
      </c>
      <c r="AD7" s="11">
        <v>23</v>
      </c>
      <c r="AE7" s="11">
        <v>26</v>
      </c>
      <c r="AF7" s="9">
        <f t="shared" si="7"/>
        <v>28.172413793103448</v>
      </c>
      <c r="AG7" s="34">
        <f t="shared" si="8"/>
        <v>7.9505644219540691E-2</v>
      </c>
      <c r="AH7" s="10">
        <f t="shared" si="3"/>
        <v>27</v>
      </c>
      <c r="AI7" s="9">
        <f t="shared" si="4"/>
        <v>8.7139828744923395</v>
      </c>
      <c r="AJ7" s="9">
        <f t="shared" si="5"/>
        <v>36.88639666759579</v>
      </c>
      <c r="AK7" s="14">
        <f t="shared" si="6"/>
        <v>35.713982874492338</v>
      </c>
    </row>
    <row r="8" spans="1:55" ht="12.75" customHeight="1" x14ac:dyDescent="0.3">
      <c r="A8" s="23">
        <f t="shared" si="9"/>
        <v>5</v>
      </c>
      <c r="B8" s="5" t="s">
        <v>5</v>
      </c>
      <c r="C8" s="11">
        <v>18</v>
      </c>
      <c r="D8" s="11">
        <v>13</v>
      </c>
      <c r="E8" s="11">
        <v>10</v>
      </c>
      <c r="F8" s="11">
        <v>13</v>
      </c>
      <c r="G8" s="11">
        <v>16</v>
      </c>
      <c r="H8" s="11">
        <v>15</v>
      </c>
      <c r="I8" s="11">
        <v>5</v>
      </c>
      <c r="J8" s="11">
        <v>9</v>
      </c>
      <c r="K8" s="11">
        <v>16</v>
      </c>
      <c r="L8" s="11">
        <v>16</v>
      </c>
      <c r="M8" s="11">
        <v>15</v>
      </c>
      <c r="N8" s="11">
        <v>18</v>
      </c>
      <c r="O8" s="11">
        <v>11</v>
      </c>
      <c r="P8" s="11">
        <v>16</v>
      </c>
      <c r="Q8" s="11">
        <v>22</v>
      </c>
      <c r="R8" s="11">
        <v>11</v>
      </c>
      <c r="S8" s="11">
        <v>21</v>
      </c>
      <c r="T8" s="11">
        <v>9</v>
      </c>
      <c r="U8" s="11">
        <v>16</v>
      </c>
      <c r="V8" s="11">
        <v>15</v>
      </c>
      <c r="W8" s="11">
        <v>14</v>
      </c>
      <c r="X8" s="11">
        <v>16</v>
      </c>
      <c r="Y8" s="11">
        <v>13</v>
      </c>
      <c r="Z8" s="11">
        <v>9</v>
      </c>
      <c r="AA8" s="11">
        <v>11</v>
      </c>
      <c r="AB8" s="11">
        <v>13</v>
      </c>
      <c r="AC8" s="11">
        <v>12</v>
      </c>
      <c r="AD8" s="11">
        <v>8</v>
      </c>
      <c r="AE8" s="11">
        <v>18</v>
      </c>
      <c r="AF8" s="9">
        <f t="shared" si="7"/>
        <v>13.758620689655173</v>
      </c>
      <c r="AG8" s="34">
        <f t="shared" si="8"/>
        <v>3.8828337874659405E-2</v>
      </c>
      <c r="AH8" s="10">
        <f t="shared" si="3"/>
        <v>14</v>
      </c>
      <c r="AI8" s="9">
        <f t="shared" si="4"/>
        <v>3.9156752055387498</v>
      </c>
      <c r="AJ8" s="9">
        <f t="shared" si="5"/>
        <v>17.674295895193922</v>
      </c>
      <c r="AK8" s="14">
        <f t="shared" si="6"/>
        <v>17.915675205538751</v>
      </c>
    </row>
    <row r="9" spans="1:55" ht="12.75" customHeight="1" x14ac:dyDescent="0.3">
      <c r="A9" s="23">
        <f t="shared" si="9"/>
        <v>6</v>
      </c>
      <c r="B9" s="5" t="s">
        <v>7</v>
      </c>
      <c r="C9" s="11">
        <v>23</v>
      </c>
      <c r="D9" s="11">
        <v>11</v>
      </c>
      <c r="E9" s="11">
        <v>10</v>
      </c>
      <c r="F9" s="11">
        <v>9</v>
      </c>
      <c r="G9" s="11">
        <v>13</v>
      </c>
      <c r="H9" s="11">
        <v>12</v>
      </c>
      <c r="I9" s="11">
        <v>14</v>
      </c>
      <c r="J9" s="11">
        <v>16</v>
      </c>
      <c r="K9" s="11">
        <v>18</v>
      </c>
      <c r="L9" s="11">
        <v>17</v>
      </c>
      <c r="M9" s="11">
        <v>16</v>
      </c>
      <c r="N9" s="11">
        <v>14</v>
      </c>
      <c r="O9" s="11">
        <v>13</v>
      </c>
      <c r="P9" s="11">
        <v>15</v>
      </c>
      <c r="Q9" s="11">
        <v>13</v>
      </c>
      <c r="R9" s="11">
        <v>13</v>
      </c>
      <c r="S9" s="11">
        <v>21</v>
      </c>
      <c r="T9" s="11">
        <v>7</v>
      </c>
      <c r="U9" s="11">
        <v>8</v>
      </c>
      <c r="V9" s="11">
        <v>12</v>
      </c>
      <c r="W9" s="11">
        <v>11</v>
      </c>
      <c r="X9" s="11">
        <v>13</v>
      </c>
      <c r="Y9" s="11">
        <v>15</v>
      </c>
      <c r="Z9" s="11">
        <v>7</v>
      </c>
      <c r="AA9" s="11">
        <v>17</v>
      </c>
      <c r="AB9" s="11">
        <v>15</v>
      </c>
      <c r="AC9" s="11">
        <v>8</v>
      </c>
      <c r="AD9" s="11">
        <v>7</v>
      </c>
      <c r="AE9" s="11">
        <v>8</v>
      </c>
      <c r="AF9" s="9">
        <f t="shared" si="7"/>
        <v>12.96551724137931</v>
      </c>
      <c r="AG9" s="34">
        <f t="shared" si="8"/>
        <v>3.6590112884390819E-2</v>
      </c>
      <c r="AH9" s="10">
        <f t="shared" si="3"/>
        <v>13</v>
      </c>
      <c r="AI9" s="9">
        <f t="shared" si="4"/>
        <v>4.1012433534642856</v>
      </c>
      <c r="AJ9" s="9">
        <f t="shared" si="5"/>
        <v>17.066760594843593</v>
      </c>
      <c r="AK9" s="14">
        <f t="shared" si="6"/>
        <v>17.101243353464284</v>
      </c>
    </row>
    <row r="10" spans="1:55" ht="12.75" customHeight="1" x14ac:dyDescent="0.3">
      <c r="A10" s="23">
        <f t="shared" si="9"/>
        <v>7</v>
      </c>
      <c r="B10" s="5" t="s">
        <v>51</v>
      </c>
      <c r="C10" s="11">
        <v>9</v>
      </c>
      <c r="D10" s="11">
        <v>7</v>
      </c>
      <c r="E10" s="11">
        <v>16</v>
      </c>
      <c r="F10" s="11">
        <v>13</v>
      </c>
      <c r="G10" s="11">
        <v>16</v>
      </c>
      <c r="H10" s="11">
        <v>10</v>
      </c>
      <c r="I10" s="11">
        <v>24</v>
      </c>
      <c r="J10" s="11">
        <v>9</v>
      </c>
      <c r="K10" s="11">
        <v>12</v>
      </c>
      <c r="L10" s="11">
        <v>15</v>
      </c>
      <c r="M10" s="11">
        <v>12</v>
      </c>
      <c r="N10" s="11">
        <v>13</v>
      </c>
      <c r="O10" s="11">
        <v>19</v>
      </c>
      <c r="P10" s="11">
        <v>12</v>
      </c>
      <c r="Q10" s="11">
        <v>15</v>
      </c>
      <c r="R10" s="11">
        <v>10</v>
      </c>
      <c r="S10" s="11">
        <v>9</v>
      </c>
      <c r="T10" s="11">
        <v>14</v>
      </c>
      <c r="U10" s="11">
        <v>14</v>
      </c>
      <c r="V10" s="11">
        <v>10</v>
      </c>
      <c r="W10" s="11">
        <v>11</v>
      </c>
      <c r="X10" s="11">
        <v>8</v>
      </c>
      <c r="Y10" s="11">
        <v>18</v>
      </c>
      <c r="Z10" s="11">
        <v>10</v>
      </c>
      <c r="AA10" s="11">
        <v>5</v>
      </c>
      <c r="AB10" s="11">
        <v>16</v>
      </c>
      <c r="AC10" s="11">
        <v>9</v>
      </c>
      <c r="AD10" s="11">
        <v>10</v>
      </c>
      <c r="AE10" s="11">
        <v>9</v>
      </c>
      <c r="AF10" s="9">
        <f t="shared" si="7"/>
        <v>12.241379310344827</v>
      </c>
      <c r="AG10" s="34">
        <f t="shared" si="8"/>
        <v>3.4546516154145585E-2</v>
      </c>
      <c r="AH10" s="10">
        <f t="shared" si="3"/>
        <v>12</v>
      </c>
      <c r="AI10" s="9">
        <f t="shared" si="4"/>
        <v>4.050177883340373</v>
      </c>
      <c r="AJ10" s="9">
        <f t="shared" si="5"/>
        <v>16.2915571936852</v>
      </c>
      <c r="AK10" s="14">
        <f t="shared" si="6"/>
        <v>16.050177883340375</v>
      </c>
    </row>
    <row r="11" spans="1:55" ht="12.75" customHeight="1" x14ac:dyDescent="0.3">
      <c r="A11" s="23">
        <f t="shared" si="9"/>
        <v>8</v>
      </c>
      <c r="B11" s="5" t="s">
        <v>8</v>
      </c>
      <c r="C11" s="11">
        <v>10</v>
      </c>
      <c r="D11" s="11">
        <v>3</v>
      </c>
      <c r="E11" s="11">
        <v>7</v>
      </c>
      <c r="F11" s="11">
        <v>7</v>
      </c>
      <c r="G11" s="11">
        <v>4</v>
      </c>
      <c r="H11" s="11">
        <v>16</v>
      </c>
      <c r="I11" s="11">
        <v>16</v>
      </c>
      <c r="J11" s="11">
        <v>6</v>
      </c>
      <c r="K11" s="11">
        <v>11</v>
      </c>
      <c r="L11" s="11">
        <v>9</v>
      </c>
      <c r="M11" s="11">
        <v>7</v>
      </c>
      <c r="N11" s="11">
        <v>11</v>
      </c>
      <c r="O11" s="11">
        <v>14</v>
      </c>
      <c r="P11" s="11">
        <v>15</v>
      </c>
      <c r="Q11" s="11">
        <v>15</v>
      </c>
      <c r="R11" s="11">
        <v>10</v>
      </c>
      <c r="S11" s="11">
        <v>11</v>
      </c>
      <c r="T11" s="11">
        <v>7</v>
      </c>
      <c r="U11" s="11">
        <v>7</v>
      </c>
      <c r="V11" s="11">
        <v>13</v>
      </c>
      <c r="W11" s="11">
        <v>16</v>
      </c>
      <c r="X11" s="11">
        <v>8</v>
      </c>
      <c r="Y11" s="11">
        <v>7</v>
      </c>
      <c r="Z11" s="11">
        <v>5</v>
      </c>
      <c r="AA11" s="11">
        <v>15</v>
      </c>
      <c r="AB11" s="11">
        <v>13</v>
      </c>
      <c r="AC11" s="11">
        <v>11</v>
      </c>
      <c r="AD11" s="11">
        <v>6</v>
      </c>
      <c r="AE11" s="11">
        <v>11</v>
      </c>
      <c r="AF11" s="9">
        <f t="shared" si="7"/>
        <v>10.03448275862069</v>
      </c>
      <c r="AG11" s="34">
        <f t="shared" si="8"/>
        <v>2.8318411833398213E-2</v>
      </c>
      <c r="AH11" s="10">
        <f t="shared" si="3"/>
        <v>10</v>
      </c>
      <c r="AI11" s="9">
        <f t="shared" si="4"/>
        <v>3.8866323893634793</v>
      </c>
      <c r="AJ11" s="9">
        <f t="shared" si="5"/>
        <v>13.921115147984169</v>
      </c>
      <c r="AK11" s="14">
        <f t="shared" si="6"/>
        <v>13.886632389363479</v>
      </c>
    </row>
    <row r="12" spans="1:55" ht="12.75" customHeight="1" x14ac:dyDescent="0.3">
      <c r="A12" s="23">
        <f t="shared" si="9"/>
        <v>9</v>
      </c>
      <c r="B12" s="5" t="s">
        <v>3</v>
      </c>
      <c r="C12" s="11">
        <v>13</v>
      </c>
      <c r="D12" s="11">
        <v>8</v>
      </c>
      <c r="E12" s="11">
        <v>15</v>
      </c>
      <c r="F12" s="11">
        <v>7</v>
      </c>
      <c r="G12" s="11">
        <v>14</v>
      </c>
      <c r="H12" s="11">
        <v>8</v>
      </c>
      <c r="I12" s="11">
        <v>6</v>
      </c>
      <c r="J12" s="11">
        <v>16</v>
      </c>
      <c r="K12" s="11">
        <v>12</v>
      </c>
      <c r="L12" s="11">
        <v>8</v>
      </c>
      <c r="M12" s="11">
        <v>9</v>
      </c>
      <c r="N12" s="11">
        <v>2</v>
      </c>
      <c r="O12" s="11">
        <v>5</v>
      </c>
      <c r="P12" s="11">
        <v>8</v>
      </c>
      <c r="Q12" s="11">
        <v>6</v>
      </c>
      <c r="R12" s="11">
        <v>11</v>
      </c>
      <c r="S12" s="11">
        <v>8</v>
      </c>
      <c r="T12" s="11">
        <v>9</v>
      </c>
      <c r="U12" s="11">
        <v>9</v>
      </c>
      <c r="V12" s="11">
        <v>23</v>
      </c>
      <c r="W12" s="11">
        <v>4</v>
      </c>
      <c r="X12" s="11">
        <v>18</v>
      </c>
      <c r="Y12" s="11">
        <v>9</v>
      </c>
      <c r="Z12" s="11">
        <v>11</v>
      </c>
      <c r="AA12" s="11">
        <v>7</v>
      </c>
      <c r="AB12" s="11">
        <v>11</v>
      </c>
      <c r="AC12" s="11">
        <v>3</v>
      </c>
      <c r="AD12" s="11">
        <v>6</v>
      </c>
      <c r="AE12" s="11">
        <v>9</v>
      </c>
      <c r="AF12" s="9">
        <f t="shared" si="7"/>
        <v>9.4827586206896548</v>
      </c>
      <c r="AG12" s="34">
        <f t="shared" si="8"/>
        <v>2.6761385753211367E-2</v>
      </c>
      <c r="AH12" s="10">
        <f t="shared" si="3"/>
        <v>9</v>
      </c>
      <c r="AI12" s="9">
        <f t="shared" si="4"/>
        <v>4.5639948796075283</v>
      </c>
      <c r="AJ12" s="9">
        <f t="shared" si="5"/>
        <v>14.046753500297182</v>
      </c>
      <c r="AK12" s="14">
        <f t="shared" si="6"/>
        <v>13.563994879607527</v>
      </c>
    </row>
    <row r="13" spans="1:55" ht="12.75" customHeight="1" x14ac:dyDescent="0.3">
      <c r="A13" s="23">
        <f t="shared" si="9"/>
        <v>10</v>
      </c>
      <c r="B13" s="5" t="s">
        <v>6</v>
      </c>
      <c r="C13" s="11">
        <v>8</v>
      </c>
      <c r="D13" s="11">
        <v>1</v>
      </c>
      <c r="E13" s="11">
        <v>5</v>
      </c>
      <c r="F13" s="11">
        <v>8</v>
      </c>
      <c r="G13" s="11">
        <v>5</v>
      </c>
      <c r="H13" s="11">
        <v>7</v>
      </c>
      <c r="I13" s="11">
        <v>8</v>
      </c>
      <c r="J13" s="11">
        <v>4</v>
      </c>
      <c r="K13" s="11">
        <v>9</v>
      </c>
      <c r="L13" s="11">
        <v>4</v>
      </c>
      <c r="M13" s="11">
        <v>8</v>
      </c>
      <c r="N13" s="11">
        <v>6</v>
      </c>
      <c r="O13" s="11">
        <v>6</v>
      </c>
      <c r="P13" s="11">
        <v>2</v>
      </c>
      <c r="Q13" s="11">
        <v>10</v>
      </c>
      <c r="R13" s="11">
        <v>2</v>
      </c>
      <c r="S13" s="11">
        <v>5</v>
      </c>
      <c r="T13" s="11">
        <v>5</v>
      </c>
      <c r="U13" s="11">
        <v>6</v>
      </c>
      <c r="V13" s="11">
        <v>10</v>
      </c>
      <c r="W13" s="11">
        <v>5</v>
      </c>
      <c r="X13" s="11">
        <v>3</v>
      </c>
      <c r="Y13" s="11">
        <v>11</v>
      </c>
      <c r="Z13" s="11">
        <v>5</v>
      </c>
      <c r="AA13" s="11">
        <v>7</v>
      </c>
      <c r="AB13" s="11">
        <v>8</v>
      </c>
      <c r="AC13" s="11">
        <v>9</v>
      </c>
      <c r="AD13" s="11">
        <v>3</v>
      </c>
      <c r="AE13" s="11">
        <v>7</v>
      </c>
      <c r="AF13" s="9">
        <f t="shared" si="7"/>
        <v>6.1034482758620694</v>
      </c>
      <c r="AG13" s="34">
        <f t="shared" si="8"/>
        <v>1.7224601012066954E-2</v>
      </c>
      <c r="AH13" s="10">
        <f t="shared" si="3"/>
        <v>6</v>
      </c>
      <c r="AI13" s="9">
        <f t="shared" si="4"/>
        <v>2.5821478820410464</v>
      </c>
      <c r="AJ13" s="9">
        <f t="shared" si="5"/>
        <v>8.6855961579031167</v>
      </c>
      <c r="AK13" s="14">
        <f t="shared" si="6"/>
        <v>8.5821478820410455</v>
      </c>
    </row>
    <row r="14" spans="1:55" ht="12.75" customHeight="1" x14ac:dyDescent="0.3">
      <c r="A14" s="23">
        <f t="shared" si="9"/>
        <v>11</v>
      </c>
      <c r="B14" s="5" t="s">
        <v>15</v>
      </c>
      <c r="C14" s="11">
        <v>7</v>
      </c>
      <c r="D14" s="11">
        <v>4</v>
      </c>
      <c r="E14" s="11">
        <v>2</v>
      </c>
      <c r="F14" s="11">
        <v>8</v>
      </c>
      <c r="G14" s="11">
        <v>7</v>
      </c>
      <c r="H14" s="11">
        <v>6</v>
      </c>
      <c r="I14" s="11">
        <v>3</v>
      </c>
      <c r="J14" s="11">
        <v>5</v>
      </c>
      <c r="K14" s="11">
        <v>3</v>
      </c>
      <c r="L14" s="11">
        <v>4</v>
      </c>
      <c r="M14" s="11">
        <v>6</v>
      </c>
      <c r="N14" s="11">
        <v>7</v>
      </c>
      <c r="O14" s="11">
        <v>3</v>
      </c>
      <c r="P14" s="11">
        <v>6</v>
      </c>
      <c r="Q14" s="11">
        <v>6</v>
      </c>
      <c r="R14" s="11">
        <v>2</v>
      </c>
      <c r="S14" s="11">
        <v>12</v>
      </c>
      <c r="T14" s="11">
        <v>6</v>
      </c>
      <c r="U14" s="11">
        <v>2</v>
      </c>
      <c r="V14" s="11">
        <v>4</v>
      </c>
      <c r="W14" s="11">
        <v>3</v>
      </c>
      <c r="X14" s="11">
        <v>6</v>
      </c>
      <c r="Y14" s="11">
        <v>3</v>
      </c>
      <c r="Z14" s="11">
        <v>9</v>
      </c>
      <c r="AA14" s="11">
        <v>5</v>
      </c>
      <c r="AB14" s="11">
        <v>6</v>
      </c>
      <c r="AC14" s="11">
        <v>6</v>
      </c>
      <c r="AD14" s="11">
        <v>4</v>
      </c>
      <c r="AE14" s="11">
        <v>4</v>
      </c>
      <c r="AF14" s="9">
        <f t="shared" si="7"/>
        <v>5.1379310344827589</v>
      </c>
      <c r="AG14" s="34">
        <f t="shared" si="8"/>
        <v>1.4499805371739978E-2</v>
      </c>
      <c r="AH14" s="10">
        <f t="shared" si="3"/>
        <v>5</v>
      </c>
      <c r="AI14" s="9">
        <f t="shared" si="4"/>
        <v>2.2791624077252979</v>
      </c>
      <c r="AJ14" s="9">
        <f t="shared" si="5"/>
        <v>7.4170934422080563</v>
      </c>
      <c r="AK14" s="14">
        <f t="shared" si="6"/>
        <v>7.2791624077252983</v>
      </c>
    </row>
    <row r="15" spans="1:55" ht="12.75" customHeight="1" x14ac:dyDescent="0.3">
      <c r="A15" s="23">
        <f t="shared" si="9"/>
        <v>12</v>
      </c>
      <c r="B15" s="5" t="s">
        <v>10</v>
      </c>
      <c r="C15" s="11">
        <v>4</v>
      </c>
      <c r="D15" s="11">
        <v>4</v>
      </c>
      <c r="E15" s="11">
        <v>0</v>
      </c>
      <c r="F15" s="11">
        <v>10</v>
      </c>
      <c r="G15" s="11">
        <v>2</v>
      </c>
      <c r="H15" s="11">
        <v>3</v>
      </c>
      <c r="I15" s="11">
        <v>3</v>
      </c>
      <c r="J15" s="11">
        <v>9</v>
      </c>
      <c r="K15" s="11">
        <v>5</v>
      </c>
      <c r="L15" s="11">
        <v>4</v>
      </c>
      <c r="M15" s="11">
        <v>6</v>
      </c>
      <c r="N15" s="11">
        <v>0</v>
      </c>
      <c r="O15" s="11">
        <v>5</v>
      </c>
      <c r="P15" s="11">
        <v>4</v>
      </c>
      <c r="Q15" s="11">
        <v>3</v>
      </c>
      <c r="R15" s="11">
        <v>1</v>
      </c>
      <c r="S15" s="11">
        <v>13</v>
      </c>
      <c r="T15" s="11">
        <v>3</v>
      </c>
      <c r="U15" s="11">
        <v>1</v>
      </c>
      <c r="V15" s="11">
        <v>6</v>
      </c>
      <c r="W15" s="11">
        <v>6</v>
      </c>
      <c r="X15" s="11">
        <v>7</v>
      </c>
      <c r="Y15" s="11">
        <v>3</v>
      </c>
      <c r="Z15" s="11">
        <v>3</v>
      </c>
      <c r="AA15" s="11">
        <v>6</v>
      </c>
      <c r="AB15" s="11">
        <v>3</v>
      </c>
      <c r="AC15" s="11">
        <v>4</v>
      </c>
      <c r="AD15" s="11">
        <v>6</v>
      </c>
      <c r="AE15" s="11">
        <v>4</v>
      </c>
      <c r="AF15" s="9">
        <f t="shared" si="7"/>
        <v>4.4137931034482758</v>
      </c>
      <c r="AG15" s="34">
        <f t="shared" si="8"/>
        <v>1.2456208641494746E-2</v>
      </c>
      <c r="AH15" s="10">
        <f t="shared" si="3"/>
        <v>4</v>
      </c>
      <c r="AI15" s="9">
        <f t="shared" si="4"/>
        <v>2.8600354815395255</v>
      </c>
      <c r="AJ15" s="9">
        <f t="shared" si="5"/>
        <v>7.2738285849878013</v>
      </c>
      <c r="AK15" s="14">
        <f t="shared" si="6"/>
        <v>6.8600354815395255</v>
      </c>
    </row>
    <row r="16" spans="1:55" ht="12.75" customHeight="1" x14ac:dyDescent="0.3">
      <c r="A16" s="23">
        <f t="shared" si="9"/>
        <v>13</v>
      </c>
      <c r="B16" s="5" t="s">
        <v>11</v>
      </c>
      <c r="C16" s="11">
        <v>3</v>
      </c>
      <c r="D16" s="11">
        <v>4</v>
      </c>
      <c r="E16" s="11">
        <v>10</v>
      </c>
      <c r="F16" s="11">
        <v>1</v>
      </c>
      <c r="G16" s="11">
        <v>9</v>
      </c>
      <c r="H16" s="11">
        <v>4</v>
      </c>
      <c r="I16" s="11">
        <v>3</v>
      </c>
      <c r="J16" s="11">
        <v>6</v>
      </c>
      <c r="K16" s="11">
        <v>6</v>
      </c>
      <c r="L16" s="11">
        <v>6</v>
      </c>
      <c r="M16" s="11">
        <v>7</v>
      </c>
      <c r="N16" s="11">
        <v>3</v>
      </c>
      <c r="O16" s="11">
        <v>3</v>
      </c>
      <c r="P16" s="11">
        <v>1</v>
      </c>
      <c r="Q16" s="11">
        <v>3</v>
      </c>
      <c r="R16" s="11">
        <v>0</v>
      </c>
      <c r="S16" s="11">
        <v>8</v>
      </c>
      <c r="T16" s="11">
        <v>1</v>
      </c>
      <c r="U16" s="11">
        <v>4</v>
      </c>
      <c r="V16" s="11">
        <v>3</v>
      </c>
      <c r="W16" s="11">
        <v>3</v>
      </c>
      <c r="X16" s="11">
        <v>4</v>
      </c>
      <c r="Y16" s="11">
        <v>6</v>
      </c>
      <c r="Z16" s="11">
        <v>2</v>
      </c>
      <c r="AA16" s="11">
        <v>8</v>
      </c>
      <c r="AB16" s="11">
        <v>7</v>
      </c>
      <c r="AC16" s="11">
        <v>5</v>
      </c>
      <c r="AD16" s="11">
        <v>6</v>
      </c>
      <c r="AE16" s="11">
        <v>2</v>
      </c>
      <c r="AF16" s="9">
        <f t="shared" si="7"/>
        <v>4.4137931034482758</v>
      </c>
      <c r="AG16" s="34">
        <f t="shared" si="8"/>
        <v>1.2456208641494746E-2</v>
      </c>
      <c r="AH16" s="10">
        <f t="shared" si="3"/>
        <v>4</v>
      </c>
      <c r="AI16" s="9">
        <f t="shared" si="4"/>
        <v>2.5706758613711793</v>
      </c>
      <c r="AJ16" s="9">
        <f t="shared" si="5"/>
        <v>6.9844689648194551</v>
      </c>
      <c r="AK16" s="14">
        <f t="shared" si="6"/>
        <v>6.5706758613711793</v>
      </c>
    </row>
    <row r="17" spans="1:37" ht="12.75" customHeight="1" x14ac:dyDescent="0.3">
      <c r="A17" s="23">
        <f t="shared" si="9"/>
        <v>14</v>
      </c>
      <c r="B17" s="5" t="s">
        <v>12</v>
      </c>
      <c r="C17" s="11">
        <v>4</v>
      </c>
      <c r="D17" s="11">
        <v>3</v>
      </c>
      <c r="E17" s="11">
        <v>6</v>
      </c>
      <c r="F17" s="11">
        <v>9</v>
      </c>
      <c r="G17" s="11">
        <v>6</v>
      </c>
      <c r="H17" s="11">
        <v>7</v>
      </c>
      <c r="I17" s="11">
        <v>5</v>
      </c>
      <c r="J17" s="11">
        <v>7</v>
      </c>
      <c r="K17" s="11">
        <v>3</v>
      </c>
      <c r="L17" s="11">
        <v>3</v>
      </c>
      <c r="M17" s="11">
        <v>6</v>
      </c>
      <c r="N17" s="11">
        <v>2</v>
      </c>
      <c r="O17" s="11">
        <v>3</v>
      </c>
      <c r="P17" s="11">
        <v>5</v>
      </c>
      <c r="Q17" s="11">
        <v>6</v>
      </c>
      <c r="R17" s="11">
        <v>2</v>
      </c>
      <c r="S17" s="11">
        <v>4</v>
      </c>
      <c r="T17" s="11">
        <v>6</v>
      </c>
      <c r="U17" s="11">
        <v>4</v>
      </c>
      <c r="V17" s="11">
        <v>3</v>
      </c>
      <c r="W17" s="11">
        <v>2</v>
      </c>
      <c r="X17" s="11">
        <v>2</v>
      </c>
      <c r="Y17" s="11">
        <v>2</v>
      </c>
      <c r="Z17" s="11">
        <v>5</v>
      </c>
      <c r="AA17" s="11">
        <v>4</v>
      </c>
      <c r="AB17" s="11">
        <v>4</v>
      </c>
      <c r="AC17" s="11">
        <v>3</v>
      </c>
      <c r="AD17" s="11">
        <v>3</v>
      </c>
      <c r="AE17" s="11">
        <v>1</v>
      </c>
      <c r="AF17" s="9">
        <f t="shared" si="7"/>
        <v>4.1379310344827589</v>
      </c>
      <c r="AG17" s="34">
        <f t="shared" si="8"/>
        <v>1.1677695601401325E-2</v>
      </c>
      <c r="AH17" s="10">
        <f t="shared" si="3"/>
        <v>4</v>
      </c>
      <c r="AI17" s="9">
        <f t="shared" si="4"/>
        <v>1.9034580923570672</v>
      </c>
      <c r="AJ17" s="9">
        <f t="shared" si="5"/>
        <v>6.0413891268398263</v>
      </c>
      <c r="AK17" s="14">
        <f t="shared" si="6"/>
        <v>5.9034580923570674</v>
      </c>
    </row>
    <row r="18" spans="1:37" ht="12.75" customHeight="1" x14ac:dyDescent="0.3">
      <c r="A18" s="23">
        <f t="shared" si="9"/>
        <v>15</v>
      </c>
      <c r="B18" s="5" t="s">
        <v>14</v>
      </c>
      <c r="C18" s="11">
        <v>4</v>
      </c>
      <c r="D18" s="11">
        <v>1</v>
      </c>
      <c r="E18" s="11">
        <v>8</v>
      </c>
      <c r="F18" s="11">
        <v>2</v>
      </c>
      <c r="G18" s="11">
        <v>2</v>
      </c>
      <c r="H18" s="11">
        <v>2</v>
      </c>
      <c r="I18" s="11">
        <v>5</v>
      </c>
      <c r="J18" s="11">
        <v>7</v>
      </c>
      <c r="K18" s="11">
        <v>4</v>
      </c>
      <c r="L18" s="11">
        <v>3</v>
      </c>
      <c r="M18" s="11">
        <v>3</v>
      </c>
      <c r="N18" s="11">
        <v>4</v>
      </c>
      <c r="O18" s="11">
        <v>3</v>
      </c>
      <c r="P18" s="11">
        <v>3</v>
      </c>
      <c r="Q18" s="11">
        <v>6</v>
      </c>
      <c r="R18" s="11">
        <v>1</v>
      </c>
      <c r="S18" s="11">
        <v>4</v>
      </c>
      <c r="T18" s="11">
        <v>8</v>
      </c>
      <c r="U18" s="11">
        <v>6</v>
      </c>
      <c r="V18" s="11">
        <v>3</v>
      </c>
      <c r="W18" s="11">
        <v>6</v>
      </c>
      <c r="X18" s="11">
        <v>0</v>
      </c>
      <c r="Y18" s="11">
        <v>2</v>
      </c>
      <c r="Z18" s="11">
        <v>7</v>
      </c>
      <c r="AA18" s="11">
        <v>2</v>
      </c>
      <c r="AB18" s="11">
        <v>5</v>
      </c>
      <c r="AC18" s="11">
        <v>4</v>
      </c>
      <c r="AD18" s="11">
        <v>2</v>
      </c>
      <c r="AE18" s="11">
        <v>3</v>
      </c>
      <c r="AF18" s="9">
        <f t="shared" si="7"/>
        <v>3.7931034482758621</v>
      </c>
      <c r="AG18" s="34">
        <f t="shared" si="8"/>
        <v>1.0704554301284547E-2</v>
      </c>
      <c r="AH18" s="10">
        <f t="shared" si="3"/>
        <v>3</v>
      </c>
      <c r="AI18" s="9">
        <f t="shared" si="4"/>
        <v>2.1276967819826003</v>
      </c>
      <c r="AJ18" s="9">
        <f t="shared" si="5"/>
        <v>5.9208002302584628</v>
      </c>
      <c r="AK18" s="14">
        <f t="shared" si="6"/>
        <v>5.1276967819825998</v>
      </c>
    </row>
    <row r="19" spans="1:37" ht="12.75" customHeight="1" x14ac:dyDescent="0.3">
      <c r="A19" s="23">
        <f t="shared" si="9"/>
        <v>16</v>
      </c>
      <c r="B19" s="5" t="s">
        <v>28</v>
      </c>
      <c r="C19" s="11">
        <v>0</v>
      </c>
      <c r="D19" s="11">
        <v>1</v>
      </c>
      <c r="E19" s="11">
        <v>3</v>
      </c>
      <c r="F19" s="11">
        <v>4</v>
      </c>
      <c r="G19" s="11">
        <v>4</v>
      </c>
      <c r="H19" s="11">
        <v>7</v>
      </c>
      <c r="I19" s="11">
        <v>2</v>
      </c>
      <c r="J19" s="11">
        <v>6</v>
      </c>
      <c r="K19" s="11">
        <v>7</v>
      </c>
      <c r="L19" s="11">
        <v>6</v>
      </c>
      <c r="M19" s="11">
        <v>0</v>
      </c>
      <c r="N19" s="11">
        <v>1</v>
      </c>
      <c r="O19" s="11">
        <v>3</v>
      </c>
      <c r="P19" s="11">
        <v>0</v>
      </c>
      <c r="Q19" s="11">
        <v>2</v>
      </c>
      <c r="R19" s="11">
        <v>6</v>
      </c>
      <c r="S19" s="11">
        <v>5</v>
      </c>
      <c r="T19" s="11">
        <v>4</v>
      </c>
      <c r="U19" s="11">
        <v>3</v>
      </c>
      <c r="V19" s="11">
        <v>2</v>
      </c>
      <c r="W19" s="11">
        <v>2</v>
      </c>
      <c r="X19" s="11">
        <v>2</v>
      </c>
      <c r="Y19" s="11">
        <v>1</v>
      </c>
      <c r="Z19" s="11">
        <v>7</v>
      </c>
      <c r="AA19" s="11">
        <v>4</v>
      </c>
      <c r="AB19" s="11">
        <v>1</v>
      </c>
      <c r="AC19" s="11">
        <v>6</v>
      </c>
      <c r="AD19" s="11">
        <v>7</v>
      </c>
      <c r="AE19" s="11">
        <v>1</v>
      </c>
      <c r="AF19" s="9">
        <f t="shared" si="7"/>
        <v>3.3448275862068964</v>
      </c>
      <c r="AG19" s="34">
        <f t="shared" si="8"/>
        <v>9.4394706111327366E-3</v>
      </c>
      <c r="AH19" s="10">
        <f t="shared" si="3"/>
        <v>3</v>
      </c>
      <c r="AI19" s="9">
        <f t="shared" si="4"/>
        <v>2.3645576763796878</v>
      </c>
      <c r="AJ19" s="9">
        <f t="shared" si="5"/>
        <v>5.7093852625865846</v>
      </c>
      <c r="AK19" s="14">
        <f t="shared" si="6"/>
        <v>5.3645576763796878</v>
      </c>
    </row>
    <row r="20" spans="1:37" ht="12.75" customHeight="1" x14ac:dyDescent="0.3">
      <c r="A20" s="23">
        <f t="shared" si="9"/>
        <v>17</v>
      </c>
      <c r="B20" s="5" t="s">
        <v>13</v>
      </c>
      <c r="C20" s="11">
        <v>7</v>
      </c>
      <c r="D20" s="11">
        <v>3</v>
      </c>
      <c r="E20" s="11">
        <v>2</v>
      </c>
      <c r="F20" s="11">
        <v>2</v>
      </c>
      <c r="G20" s="11">
        <v>1</v>
      </c>
      <c r="H20" s="11">
        <v>6</v>
      </c>
      <c r="I20" s="11">
        <v>3</v>
      </c>
      <c r="J20" s="11">
        <v>6</v>
      </c>
      <c r="K20" s="11">
        <v>5</v>
      </c>
      <c r="L20" s="11">
        <v>2</v>
      </c>
      <c r="M20" s="11">
        <v>7</v>
      </c>
      <c r="N20" s="11">
        <v>2</v>
      </c>
      <c r="O20" s="11">
        <v>4</v>
      </c>
      <c r="P20" s="11">
        <v>4</v>
      </c>
      <c r="Q20" s="11">
        <v>2</v>
      </c>
      <c r="R20" s="11">
        <v>4</v>
      </c>
      <c r="S20" s="11">
        <v>1</v>
      </c>
      <c r="T20" s="11">
        <v>6</v>
      </c>
      <c r="U20" s="11">
        <v>5</v>
      </c>
      <c r="V20" s="11">
        <v>2</v>
      </c>
      <c r="W20" s="11">
        <v>2</v>
      </c>
      <c r="X20" s="11">
        <v>0</v>
      </c>
      <c r="Y20" s="11">
        <v>2</v>
      </c>
      <c r="Z20" s="11">
        <v>3</v>
      </c>
      <c r="AA20" s="11">
        <v>3</v>
      </c>
      <c r="AB20" s="11">
        <v>4</v>
      </c>
      <c r="AC20" s="11">
        <v>3</v>
      </c>
      <c r="AD20" s="11">
        <v>1</v>
      </c>
      <c r="AE20" s="11">
        <v>2</v>
      </c>
      <c r="AF20" s="9">
        <f t="shared" si="7"/>
        <v>3.2413793103448274</v>
      </c>
      <c r="AG20" s="34">
        <f t="shared" si="8"/>
        <v>9.1475282210977046E-3</v>
      </c>
      <c r="AH20" s="10">
        <f t="shared" si="3"/>
        <v>3</v>
      </c>
      <c r="AI20" s="9">
        <f t="shared" si="4"/>
        <v>1.8832944617230336</v>
      </c>
      <c r="AJ20" s="9">
        <f t="shared" si="5"/>
        <v>5.1246737720678608</v>
      </c>
      <c r="AK20" s="14">
        <f t="shared" si="6"/>
        <v>4.8832944617230334</v>
      </c>
    </row>
    <row r="21" spans="1:37" ht="12.75" customHeight="1" x14ac:dyDescent="0.3">
      <c r="A21" s="23">
        <f t="shared" si="9"/>
        <v>18</v>
      </c>
      <c r="B21" s="5" t="s">
        <v>16</v>
      </c>
      <c r="C21" s="11">
        <v>5</v>
      </c>
      <c r="D21" s="11">
        <v>3</v>
      </c>
      <c r="E21" s="11">
        <v>2</v>
      </c>
      <c r="F21" s="11">
        <v>2</v>
      </c>
      <c r="G21" s="11">
        <v>1</v>
      </c>
      <c r="H21" s="11">
        <v>3</v>
      </c>
      <c r="I21" s="11">
        <v>2</v>
      </c>
      <c r="J21" s="11">
        <v>6</v>
      </c>
      <c r="K21" s="11">
        <v>4</v>
      </c>
      <c r="L21" s="11">
        <v>2</v>
      </c>
      <c r="M21" s="11">
        <v>1</v>
      </c>
      <c r="N21" s="11">
        <v>0</v>
      </c>
      <c r="O21" s="11">
        <v>3</v>
      </c>
      <c r="P21" s="11">
        <v>3</v>
      </c>
      <c r="Q21" s="11">
        <v>3</v>
      </c>
      <c r="R21" s="11">
        <v>4</v>
      </c>
      <c r="S21" s="11">
        <v>4</v>
      </c>
      <c r="T21" s="11">
        <v>1</v>
      </c>
      <c r="U21" s="11">
        <v>4</v>
      </c>
      <c r="V21" s="11">
        <v>6</v>
      </c>
      <c r="W21" s="11">
        <v>6</v>
      </c>
      <c r="X21" s="11">
        <v>8</v>
      </c>
      <c r="Y21" s="11">
        <v>2</v>
      </c>
      <c r="Z21" s="11">
        <v>4</v>
      </c>
      <c r="AA21" s="11">
        <v>2</v>
      </c>
      <c r="AB21" s="11">
        <v>0</v>
      </c>
      <c r="AC21" s="11">
        <v>2</v>
      </c>
      <c r="AD21" s="11">
        <v>2</v>
      </c>
      <c r="AE21" s="11">
        <v>5</v>
      </c>
      <c r="AF21" s="9">
        <f t="shared" si="7"/>
        <v>3.103448275862069</v>
      </c>
      <c r="AG21" s="34">
        <f t="shared" si="8"/>
        <v>8.7582717010509931E-3</v>
      </c>
      <c r="AH21" s="10">
        <f t="shared" si="3"/>
        <v>3</v>
      </c>
      <c r="AI21" s="9">
        <f t="shared" si="4"/>
        <v>1.9150685848629714</v>
      </c>
      <c r="AJ21" s="9">
        <f t="shared" si="5"/>
        <v>5.0185168607250406</v>
      </c>
      <c r="AK21" s="14">
        <f t="shared" si="6"/>
        <v>4.9150685848629712</v>
      </c>
    </row>
    <row r="22" spans="1:37" ht="12.75" customHeight="1" x14ac:dyDescent="0.3">
      <c r="A22" s="23">
        <f t="shared" si="9"/>
        <v>19</v>
      </c>
      <c r="B22" s="5" t="s">
        <v>25</v>
      </c>
      <c r="C22" s="11">
        <v>5</v>
      </c>
      <c r="D22" s="11">
        <v>1</v>
      </c>
      <c r="E22" s="11">
        <v>3</v>
      </c>
      <c r="F22" s="11">
        <v>5</v>
      </c>
      <c r="G22" s="11">
        <v>2</v>
      </c>
      <c r="H22" s="11">
        <v>3</v>
      </c>
      <c r="I22" s="11">
        <v>1</v>
      </c>
      <c r="J22" s="11">
        <v>1</v>
      </c>
      <c r="K22" s="11">
        <v>3</v>
      </c>
      <c r="L22" s="11">
        <v>4</v>
      </c>
      <c r="M22" s="11">
        <v>1</v>
      </c>
      <c r="N22" s="11">
        <v>1</v>
      </c>
      <c r="O22" s="11">
        <v>1</v>
      </c>
      <c r="P22" s="11">
        <v>3</v>
      </c>
      <c r="Q22" s="11">
        <v>2</v>
      </c>
      <c r="R22" s="11">
        <v>5</v>
      </c>
      <c r="S22" s="11">
        <v>2</v>
      </c>
      <c r="T22" s="11">
        <v>2</v>
      </c>
      <c r="U22" s="11">
        <v>5</v>
      </c>
      <c r="V22" s="11">
        <v>0</v>
      </c>
      <c r="W22" s="11">
        <v>1</v>
      </c>
      <c r="X22" s="11">
        <v>2</v>
      </c>
      <c r="Y22" s="11">
        <v>5</v>
      </c>
      <c r="Z22" s="11">
        <v>2</v>
      </c>
      <c r="AA22" s="11">
        <v>4</v>
      </c>
      <c r="AB22" s="11">
        <v>3</v>
      </c>
      <c r="AC22" s="11">
        <v>0</v>
      </c>
      <c r="AD22" s="11">
        <v>4</v>
      </c>
      <c r="AE22" s="11">
        <v>0</v>
      </c>
      <c r="AF22" s="9">
        <f t="shared" si="7"/>
        <v>2.4482758620689653</v>
      </c>
      <c r="AG22" s="34">
        <f t="shared" si="8"/>
        <v>6.9093032308291166E-3</v>
      </c>
      <c r="AH22" s="10">
        <f t="shared" si="3"/>
        <v>2</v>
      </c>
      <c r="AI22" s="9">
        <f t="shared" si="4"/>
        <v>1.6385142855768482</v>
      </c>
      <c r="AJ22" s="9">
        <f t="shared" si="5"/>
        <v>4.0867901476458135</v>
      </c>
      <c r="AK22" s="14">
        <f t="shared" si="6"/>
        <v>3.6385142855768482</v>
      </c>
    </row>
    <row r="23" spans="1:37" ht="12.75" customHeight="1" x14ac:dyDescent="0.3">
      <c r="A23" s="23">
        <f t="shared" si="9"/>
        <v>20</v>
      </c>
      <c r="B23" s="5" t="s">
        <v>58</v>
      </c>
      <c r="C23" s="11">
        <v>0</v>
      </c>
      <c r="D23" s="11">
        <v>0</v>
      </c>
      <c r="E23" s="11">
        <v>5</v>
      </c>
      <c r="F23" s="11">
        <v>4</v>
      </c>
      <c r="G23" s="11">
        <v>4</v>
      </c>
      <c r="H23" s="11">
        <v>1</v>
      </c>
      <c r="I23" s="11">
        <v>3</v>
      </c>
      <c r="J23" s="11">
        <v>3</v>
      </c>
      <c r="K23" s="11">
        <v>1</v>
      </c>
      <c r="L23" s="11">
        <v>2</v>
      </c>
      <c r="M23" s="11">
        <v>4</v>
      </c>
      <c r="N23" s="11">
        <v>1</v>
      </c>
      <c r="O23" s="11">
        <v>6</v>
      </c>
      <c r="P23" s="11">
        <v>7</v>
      </c>
      <c r="Q23" s="11">
        <v>1</v>
      </c>
      <c r="R23" s="11">
        <v>1</v>
      </c>
      <c r="S23" s="11">
        <v>0</v>
      </c>
      <c r="T23" s="11">
        <v>2</v>
      </c>
      <c r="U23" s="11">
        <v>1</v>
      </c>
      <c r="V23" s="11">
        <v>2</v>
      </c>
      <c r="W23" s="11">
        <v>1</v>
      </c>
      <c r="X23" s="11">
        <v>0</v>
      </c>
      <c r="Y23" s="11">
        <v>0</v>
      </c>
      <c r="Z23" s="11">
        <v>2</v>
      </c>
      <c r="AA23" s="11">
        <v>1</v>
      </c>
      <c r="AB23" s="11">
        <v>1</v>
      </c>
      <c r="AC23" s="11">
        <v>6</v>
      </c>
      <c r="AD23" s="11">
        <v>2</v>
      </c>
      <c r="AE23" s="11">
        <v>3</v>
      </c>
      <c r="AF23" s="9">
        <f t="shared" si="7"/>
        <v>2.2068965517241379</v>
      </c>
      <c r="AG23" s="34">
        <f t="shared" si="8"/>
        <v>6.228104320747373E-3</v>
      </c>
      <c r="AH23" s="10">
        <f t="shared" si="3"/>
        <v>2</v>
      </c>
      <c r="AI23" s="9">
        <f t="shared" si="4"/>
        <v>1.9708466336074886</v>
      </c>
      <c r="AJ23" s="9">
        <f t="shared" si="5"/>
        <v>4.1777431853316269</v>
      </c>
      <c r="AK23" s="14">
        <f t="shared" si="6"/>
        <v>3.9708466336074886</v>
      </c>
    </row>
    <row r="24" spans="1:37" ht="12.75" customHeight="1" x14ac:dyDescent="0.3">
      <c r="A24" s="23">
        <f t="shared" si="9"/>
        <v>21</v>
      </c>
      <c r="B24" s="5" t="s">
        <v>22</v>
      </c>
      <c r="C24" s="11">
        <v>1</v>
      </c>
      <c r="D24" s="11">
        <v>1</v>
      </c>
      <c r="E24" s="11">
        <v>1</v>
      </c>
      <c r="F24" s="11">
        <v>2</v>
      </c>
      <c r="G24" s="11">
        <v>0</v>
      </c>
      <c r="H24" s="11">
        <v>2</v>
      </c>
      <c r="I24" s="11">
        <v>0</v>
      </c>
      <c r="J24" s="11">
        <v>1</v>
      </c>
      <c r="K24" s="11">
        <v>2</v>
      </c>
      <c r="L24" s="11">
        <v>0</v>
      </c>
      <c r="M24" s="11">
        <v>0</v>
      </c>
      <c r="N24" s="11">
        <v>3</v>
      </c>
      <c r="O24" s="11">
        <v>1</v>
      </c>
      <c r="P24" s="11">
        <v>0</v>
      </c>
      <c r="Q24" s="11">
        <v>1</v>
      </c>
      <c r="R24" s="11">
        <v>4</v>
      </c>
      <c r="S24" s="11">
        <v>6</v>
      </c>
      <c r="T24" s="11">
        <v>1</v>
      </c>
      <c r="U24" s="11">
        <v>2</v>
      </c>
      <c r="V24" s="11">
        <v>1</v>
      </c>
      <c r="W24" s="11">
        <v>0</v>
      </c>
      <c r="X24" s="11">
        <v>1</v>
      </c>
      <c r="Y24" s="11">
        <v>3</v>
      </c>
      <c r="Z24" s="11">
        <v>3</v>
      </c>
      <c r="AA24" s="11">
        <v>4</v>
      </c>
      <c r="AB24" s="11">
        <v>1</v>
      </c>
      <c r="AC24" s="11">
        <v>2</v>
      </c>
      <c r="AD24" s="11">
        <v>2</v>
      </c>
      <c r="AE24" s="11">
        <v>3</v>
      </c>
      <c r="AF24" s="9">
        <f t="shared" si="7"/>
        <v>1.6551724137931034</v>
      </c>
      <c r="AG24" s="34">
        <f t="shared" si="8"/>
        <v>4.6710782405605302E-3</v>
      </c>
      <c r="AH24" s="10">
        <f t="shared" si="3"/>
        <v>1</v>
      </c>
      <c r="AI24" s="9">
        <f t="shared" si="4"/>
        <v>1.4460750343347015</v>
      </c>
      <c r="AJ24" s="9">
        <f t="shared" si="5"/>
        <v>3.101247448127805</v>
      </c>
      <c r="AK24" s="14">
        <f t="shared" si="6"/>
        <v>2.4460750343347017</v>
      </c>
    </row>
    <row r="25" spans="1:37" ht="12.75" customHeight="1" x14ac:dyDescent="0.3">
      <c r="A25" s="23">
        <f t="shared" si="9"/>
        <v>22</v>
      </c>
      <c r="B25" s="5" t="s">
        <v>26</v>
      </c>
      <c r="C25" s="11">
        <v>3</v>
      </c>
      <c r="D25" s="11">
        <v>0</v>
      </c>
      <c r="E25" s="11">
        <v>0</v>
      </c>
      <c r="F25" s="11">
        <v>2</v>
      </c>
      <c r="G25" s="11">
        <v>3</v>
      </c>
      <c r="H25" s="11">
        <v>0</v>
      </c>
      <c r="I25" s="11">
        <v>2</v>
      </c>
      <c r="J25" s="11">
        <v>1</v>
      </c>
      <c r="K25" s="11">
        <v>6</v>
      </c>
      <c r="L25" s="11">
        <v>1</v>
      </c>
      <c r="M25" s="11">
        <v>0</v>
      </c>
      <c r="N25" s="11">
        <v>0</v>
      </c>
      <c r="O25" s="11">
        <v>3</v>
      </c>
      <c r="P25" s="11">
        <v>3</v>
      </c>
      <c r="Q25" s="11">
        <v>2</v>
      </c>
      <c r="R25" s="11">
        <v>5</v>
      </c>
      <c r="S25" s="11">
        <v>1</v>
      </c>
      <c r="T25" s="11">
        <v>3</v>
      </c>
      <c r="U25" s="11">
        <v>2</v>
      </c>
      <c r="V25" s="11">
        <v>0</v>
      </c>
      <c r="W25" s="11">
        <v>3</v>
      </c>
      <c r="X25" s="11">
        <v>0</v>
      </c>
      <c r="Y25" s="11">
        <v>1</v>
      </c>
      <c r="Z25" s="11">
        <v>0</v>
      </c>
      <c r="AA25" s="11">
        <v>0</v>
      </c>
      <c r="AB25" s="11">
        <v>3</v>
      </c>
      <c r="AC25" s="11">
        <v>1</v>
      </c>
      <c r="AD25" s="11">
        <v>0</v>
      </c>
      <c r="AE25" s="11">
        <v>3</v>
      </c>
      <c r="AF25" s="9">
        <f t="shared" si="7"/>
        <v>1.6551724137931034</v>
      </c>
      <c r="AG25" s="34">
        <f t="shared" si="8"/>
        <v>4.6710782405605302E-3</v>
      </c>
      <c r="AH25" s="10">
        <f t="shared" si="3"/>
        <v>1</v>
      </c>
      <c r="AI25" s="9">
        <f t="shared" si="4"/>
        <v>1.631735755676966</v>
      </c>
      <c r="AJ25" s="9">
        <f t="shared" si="5"/>
        <v>3.2869081694700695</v>
      </c>
      <c r="AK25" s="14">
        <f t="shared" si="6"/>
        <v>2.6317357556769663</v>
      </c>
    </row>
    <row r="26" spans="1:37" ht="12.75" customHeight="1" x14ac:dyDescent="0.3">
      <c r="A26" s="23">
        <f t="shared" si="9"/>
        <v>23</v>
      </c>
      <c r="B26" s="5" t="s">
        <v>9</v>
      </c>
      <c r="C26" s="11">
        <v>1</v>
      </c>
      <c r="D26" s="11">
        <v>2</v>
      </c>
      <c r="E26" s="11">
        <v>1</v>
      </c>
      <c r="F26" s="11">
        <v>2</v>
      </c>
      <c r="G26" s="11">
        <v>0</v>
      </c>
      <c r="H26" s="11">
        <v>0</v>
      </c>
      <c r="I26" s="11">
        <v>1</v>
      </c>
      <c r="J26" s="11">
        <v>4</v>
      </c>
      <c r="K26" s="11">
        <v>3</v>
      </c>
      <c r="L26" s="11">
        <v>0</v>
      </c>
      <c r="M26" s="11">
        <v>1</v>
      </c>
      <c r="N26" s="11">
        <v>2</v>
      </c>
      <c r="O26" s="11">
        <v>2</v>
      </c>
      <c r="P26" s="11">
        <v>4</v>
      </c>
      <c r="Q26" s="11">
        <v>2</v>
      </c>
      <c r="R26" s="11">
        <v>3</v>
      </c>
      <c r="S26" s="11">
        <v>0</v>
      </c>
      <c r="T26" s="11">
        <v>2</v>
      </c>
      <c r="U26" s="11">
        <v>1</v>
      </c>
      <c r="V26" s="11">
        <v>2</v>
      </c>
      <c r="W26" s="11">
        <v>1</v>
      </c>
      <c r="X26" s="11">
        <v>1</v>
      </c>
      <c r="Y26" s="11">
        <v>2</v>
      </c>
      <c r="Z26" s="11">
        <v>3</v>
      </c>
      <c r="AA26" s="11">
        <v>0</v>
      </c>
      <c r="AB26" s="11">
        <v>2</v>
      </c>
      <c r="AC26" s="11">
        <v>0</v>
      </c>
      <c r="AD26" s="11">
        <v>0</v>
      </c>
      <c r="AE26" s="11">
        <v>5</v>
      </c>
      <c r="AF26" s="9">
        <f t="shared" si="7"/>
        <v>1.6206896551724137</v>
      </c>
      <c r="AG26" s="34">
        <f t="shared" si="8"/>
        <v>4.5737641105488523E-3</v>
      </c>
      <c r="AH26" s="10">
        <f t="shared" si="3"/>
        <v>2</v>
      </c>
      <c r="AI26" s="9">
        <f t="shared" si="4"/>
        <v>1.3473199085445859</v>
      </c>
      <c r="AJ26" s="9">
        <f t="shared" si="5"/>
        <v>2.9680095637169996</v>
      </c>
      <c r="AK26" s="14">
        <f t="shared" si="6"/>
        <v>3.3473199085445859</v>
      </c>
    </row>
    <row r="27" spans="1:37" ht="12.75" customHeight="1" x14ac:dyDescent="0.3">
      <c r="A27" s="23">
        <f t="shared" si="9"/>
        <v>24</v>
      </c>
      <c r="B27" s="5" t="s">
        <v>21</v>
      </c>
      <c r="C27" s="11">
        <v>1</v>
      </c>
      <c r="D27" s="11">
        <v>2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3</v>
      </c>
      <c r="K27" s="11">
        <v>2</v>
      </c>
      <c r="L27" s="11">
        <v>4</v>
      </c>
      <c r="M27" s="11">
        <v>1</v>
      </c>
      <c r="N27" s="11">
        <v>0</v>
      </c>
      <c r="O27" s="11">
        <v>0</v>
      </c>
      <c r="P27" s="11">
        <v>3</v>
      </c>
      <c r="Q27" s="11">
        <v>2</v>
      </c>
      <c r="R27" s="11">
        <v>1</v>
      </c>
      <c r="S27" s="11">
        <v>2</v>
      </c>
      <c r="T27" s="11">
        <v>3</v>
      </c>
      <c r="U27" s="11">
        <v>2</v>
      </c>
      <c r="V27" s="11">
        <v>3</v>
      </c>
      <c r="W27" s="11">
        <v>1</v>
      </c>
      <c r="X27" s="11">
        <v>0</v>
      </c>
      <c r="Y27" s="11">
        <v>0</v>
      </c>
      <c r="Z27" s="11">
        <v>1</v>
      </c>
      <c r="AA27" s="11">
        <v>1</v>
      </c>
      <c r="AB27" s="11">
        <v>1</v>
      </c>
      <c r="AC27" s="11">
        <v>1</v>
      </c>
      <c r="AD27" s="11">
        <v>2</v>
      </c>
      <c r="AE27" s="11">
        <v>4</v>
      </c>
      <c r="AF27" s="9">
        <f t="shared" si="7"/>
        <v>1.4137931034482758</v>
      </c>
      <c r="AG27" s="34">
        <f t="shared" si="8"/>
        <v>3.9898793304787858E-3</v>
      </c>
      <c r="AH27" s="10">
        <f t="shared" si="3"/>
        <v>1</v>
      </c>
      <c r="AI27" s="9">
        <f t="shared" si="4"/>
        <v>1.2397361867784138</v>
      </c>
      <c r="AJ27" s="9">
        <f t="shared" si="5"/>
        <v>2.6535292902266896</v>
      </c>
      <c r="AK27" s="14">
        <f t="shared" si="6"/>
        <v>2.2397361867784138</v>
      </c>
    </row>
    <row r="28" spans="1:37" ht="12.75" customHeight="1" x14ac:dyDescent="0.3">
      <c r="A28" s="23">
        <f t="shared" si="9"/>
        <v>25</v>
      </c>
      <c r="B28" s="5" t="s">
        <v>17</v>
      </c>
      <c r="C28" s="11">
        <v>1</v>
      </c>
      <c r="D28" s="11">
        <v>0</v>
      </c>
      <c r="E28" s="11">
        <v>0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>
        <v>1</v>
      </c>
      <c r="L28" s="11">
        <v>6</v>
      </c>
      <c r="M28" s="11">
        <v>0</v>
      </c>
      <c r="N28" s="11">
        <v>1</v>
      </c>
      <c r="O28" s="11">
        <v>1</v>
      </c>
      <c r="P28" s="11">
        <v>2</v>
      </c>
      <c r="Q28" s="11">
        <v>3</v>
      </c>
      <c r="R28" s="11">
        <v>2</v>
      </c>
      <c r="S28" s="11">
        <v>1</v>
      </c>
      <c r="T28" s="11">
        <v>0</v>
      </c>
      <c r="U28" s="11">
        <v>0</v>
      </c>
      <c r="V28" s="11">
        <v>0</v>
      </c>
      <c r="W28" s="11">
        <v>2</v>
      </c>
      <c r="X28" s="11">
        <v>0</v>
      </c>
      <c r="Y28" s="11">
        <v>0</v>
      </c>
      <c r="Z28" s="11">
        <v>1</v>
      </c>
      <c r="AA28" s="11">
        <v>0</v>
      </c>
      <c r="AB28" s="11">
        <v>5</v>
      </c>
      <c r="AC28" s="11">
        <v>1</v>
      </c>
      <c r="AD28" s="11">
        <v>0</v>
      </c>
      <c r="AE28" s="11">
        <v>0</v>
      </c>
      <c r="AF28" s="9">
        <f t="shared" si="7"/>
        <v>1.103448275862069</v>
      </c>
      <c r="AG28" s="34">
        <f t="shared" si="8"/>
        <v>3.1140521603736865E-3</v>
      </c>
      <c r="AH28" s="10">
        <f t="shared" si="3"/>
        <v>1</v>
      </c>
      <c r="AI28" s="9">
        <f t="shared" si="4"/>
        <v>1.4477773010033319</v>
      </c>
      <c r="AJ28" s="9">
        <f t="shared" si="5"/>
        <v>2.5512255768654009</v>
      </c>
      <c r="AK28" s="14">
        <f t="shared" si="6"/>
        <v>2.4477773010033319</v>
      </c>
    </row>
    <row r="29" spans="1:37" ht="12.75" customHeight="1" x14ac:dyDescent="0.3">
      <c r="A29" s="23">
        <f t="shared" si="9"/>
        <v>26</v>
      </c>
      <c r="B29" s="5" t="s">
        <v>60</v>
      </c>
      <c r="C29" s="11">
        <v>3</v>
      </c>
      <c r="D29" s="11">
        <v>1</v>
      </c>
      <c r="E29" s="11">
        <v>2</v>
      </c>
      <c r="F29" s="11">
        <v>2</v>
      </c>
      <c r="G29" s="11">
        <v>0</v>
      </c>
      <c r="H29" s="11">
        <v>0</v>
      </c>
      <c r="I29" s="11">
        <v>1</v>
      </c>
      <c r="J29" s="11">
        <v>0</v>
      </c>
      <c r="K29" s="11">
        <v>0</v>
      </c>
      <c r="L29" s="11">
        <v>1</v>
      </c>
      <c r="M29" s="11">
        <v>1</v>
      </c>
      <c r="N29" s="11">
        <v>1</v>
      </c>
      <c r="O29" s="11">
        <v>2</v>
      </c>
      <c r="P29" s="11">
        <v>2</v>
      </c>
      <c r="Q29" s="11">
        <v>0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2</v>
      </c>
      <c r="AA29" s="11">
        <v>1</v>
      </c>
      <c r="AB29" s="11">
        <v>2</v>
      </c>
      <c r="AC29" s="11">
        <v>1</v>
      </c>
      <c r="AD29" s="11">
        <v>1</v>
      </c>
      <c r="AE29" s="11">
        <v>0</v>
      </c>
      <c r="AF29" s="9">
        <f t="shared" si="7"/>
        <v>1.0689655172413792</v>
      </c>
      <c r="AG29" s="34">
        <f t="shared" si="8"/>
        <v>3.0167380303620086E-3</v>
      </c>
      <c r="AH29" s="10">
        <f t="shared" si="3"/>
        <v>1</v>
      </c>
      <c r="AI29" s="9">
        <f t="shared" si="4"/>
        <v>0.75266357893429858</v>
      </c>
      <c r="AJ29" s="9">
        <f t="shared" si="5"/>
        <v>1.8216290961756778</v>
      </c>
      <c r="AK29" s="14">
        <f t="shared" si="6"/>
        <v>1.7526635789342986</v>
      </c>
    </row>
    <row r="30" spans="1:37" ht="12.75" customHeight="1" x14ac:dyDescent="0.3">
      <c r="A30" s="23">
        <f t="shared" si="9"/>
        <v>27</v>
      </c>
      <c r="B30" s="5" t="s">
        <v>50</v>
      </c>
      <c r="C30" s="11">
        <v>0</v>
      </c>
      <c r="D30" s="11">
        <v>0</v>
      </c>
      <c r="E30" s="11">
        <v>2</v>
      </c>
      <c r="F30" s="11">
        <v>1</v>
      </c>
      <c r="G30" s="11">
        <v>0</v>
      </c>
      <c r="H30" s="11">
        <v>2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4</v>
      </c>
      <c r="O30" s="11">
        <v>0</v>
      </c>
      <c r="P30" s="11">
        <v>4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1</v>
      </c>
      <c r="AE30" s="11">
        <v>0</v>
      </c>
      <c r="AF30" s="9">
        <f t="shared" si="7"/>
        <v>0.68965517241379315</v>
      </c>
      <c r="AG30" s="34">
        <f t="shared" si="8"/>
        <v>1.9462826002335542E-3</v>
      </c>
      <c r="AH30" s="10">
        <f t="shared" si="3"/>
        <v>0</v>
      </c>
      <c r="AI30" s="9">
        <f t="shared" si="4"/>
        <v>1.1052940228044712</v>
      </c>
      <c r="AJ30" s="9">
        <f t="shared" si="5"/>
        <v>1.7949491952182643</v>
      </c>
      <c r="AK30" s="14">
        <f t="shared" si="6"/>
        <v>1.1052940228044712</v>
      </c>
    </row>
    <row r="31" spans="1:37" ht="12.75" customHeight="1" x14ac:dyDescent="0.3">
      <c r="A31" s="23">
        <f t="shared" si="9"/>
        <v>28</v>
      </c>
      <c r="B31" s="5" t="s">
        <v>18</v>
      </c>
      <c r="C31" s="11">
        <v>1</v>
      </c>
      <c r="D31" s="11">
        <v>0</v>
      </c>
      <c r="E31" s="11">
        <v>2</v>
      </c>
      <c r="F31" s="11">
        <v>0</v>
      </c>
      <c r="G31" s="11">
        <v>0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11">
        <v>1</v>
      </c>
      <c r="N31" s="11">
        <v>1</v>
      </c>
      <c r="O31" s="11">
        <v>1</v>
      </c>
      <c r="P31" s="11">
        <v>0</v>
      </c>
      <c r="Q31" s="11">
        <v>2</v>
      </c>
      <c r="R31" s="11">
        <v>0</v>
      </c>
      <c r="S31" s="11">
        <v>0</v>
      </c>
      <c r="T31" s="11">
        <v>2</v>
      </c>
      <c r="U31" s="11">
        <v>0</v>
      </c>
      <c r="V31" s="11">
        <v>0</v>
      </c>
      <c r="W31" s="11">
        <v>0</v>
      </c>
      <c r="X31" s="11">
        <v>1</v>
      </c>
      <c r="Y31" s="11">
        <v>0</v>
      </c>
      <c r="Z31" s="11">
        <v>1</v>
      </c>
      <c r="AA31" s="11">
        <v>1</v>
      </c>
      <c r="AB31" s="11">
        <v>0</v>
      </c>
      <c r="AC31" s="11">
        <v>0</v>
      </c>
      <c r="AD31" s="11">
        <v>0</v>
      </c>
      <c r="AE31" s="11">
        <v>1</v>
      </c>
      <c r="AF31" s="9">
        <f t="shared" si="7"/>
        <v>0.51724137931034486</v>
      </c>
      <c r="AG31" s="34">
        <f t="shared" si="8"/>
        <v>1.4597119501751656E-3</v>
      </c>
      <c r="AH31" s="10">
        <f t="shared" si="3"/>
        <v>0</v>
      </c>
      <c r="AI31" s="9">
        <f t="shared" si="4"/>
        <v>0.68768190607350332</v>
      </c>
      <c r="AJ31" s="9">
        <f t="shared" si="5"/>
        <v>1.2049232853838481</v>
      </c>
      <c r="AK31" s="14">
        <f t="shared" si="6"/>
        <v>0.68768190607350332</v>
      </c>
    </row>
    <row r="32" spans="1:37" ht="12.75" customHeight="1" x14ac:dyDescent="0.3">
      <c r="A32" s="23">
        <f t="shared" si="9"/>
        <v>29</v>
      </c>
      <c r="B32" s="5" t="s">
        <v>23</v>
      </c>
      <c r="C32" s="11">
        <v>0</v>
      </c>
      <c r="D32" s="11">
        <v>0</v>
      </c>
      <c r="E32" s="11">
        <v>3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4</v>
      </c>
      <c r="R32" s="11">
        <v>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1</v>
      </c>
      <c r="Y32" s="11">
        <v>0</v>
      </c>
      <c r="Z32" s="11">
        <v>0</v>
      </c>
      <c r="AA32" s="11">
        <v>0</v>
      </c>
      <c r="AB32" s="11">
        <v>1</v>
      </c>
      <c r="AC32" s="11">
        <v>1</v>
      </c>
      <c r="AD32" s="11">
        <v>0</v>
      </c>
      <c r="AE32" s="11">
        <v>0</v>
      </c>
      <c r="AF32" s="9">
        <f t="shared" si="7"/>
        <v>0.48275862068965519</v>
      </c>
      <c r="AG32" s="34">
        <f t="shared" si="8"/>
        <v>1.3623978201634879E-3</v>
      </c>
      <c r="AH32" s="10">
        <f t="shared" si="3"/>
        <v>0</v>
      </c>
      <c r="AI32" s="9">
        <f t="shared" si="4"/>
        <v>1.0562970921090475</v>
      </c>
      <c r="AJ32" s="9">
        <f t="shared" si="5"/>
        <v>1.5390557127987028</v>
      </c>
      <c r="AK32" s="14">
        <f t="shared" si="6"/>
        <v>1.0562970921090475</v>
      </c>
    </row>
    <row r="33" spans="1:37" ht="12.75" customHeight="1" x14ac:dyDescent="0.3">
      <c r="A33" s="23">
        <f t="shared" si="9"/>
        <v>30</v>
      </c>
      <c r="B33" s="5" t="s">
        <v>19</v>
      </c>
      <c r="C33" s="11">
        <v>1</v>
      </c>
      <c r="D33" s="11">
        <v>0</v>
      </c>
      <c r="E33" s="11">
        <v>0</v>
      </c>
      <c r="F33" s="11">
        <v>0</v>
      </c>
      <c r="G33" s="11">
        <v>1</v>
      </c>
      <c r="H33" s="11">
        <v>1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4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1</v>
      </c>
      <c r="AE33" s="11">
        <v>0</v>
      </c>
      <c r="AF33" s="9">
        <f t="shared" si="7"/>
        <v>0.27586206896551724</v>
      </c>
      <c r="AG33" s="34">
        <f t="shared" si="8"/>
        <v>7.7851304009342163E-4</v>
      </c>
      <c r="AH33" s="10">
        <f t="shared" si="3"/>
        <v>0</v>
      </c>
      <c r="AI33" s="9">
        <f t="shared" si="4"/>
        <v>0.79716245539762254</v>
      </c>
      <c r="AJ33" s="9">
        <f t="shared" si="5"/>
        <v>1.0730245243631398</v>
      </c>
      <c r="AK33" s="14">
        <f t="shared" si="6"/>
        <v>0.79716245539762254</v>
      </c>
    </row>
    <row r="34" spans="1:37" ht="12.75" customHeight="1" x14ac:dyDescent="0.3">
      <c r="A34" s="23">
        <v>31</v>
      </c>
      <c r="B34" s="5" t="s">
        <v>20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</v>
      </c>
      <c r="R34" s="11">
        <v>1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1</v>
      </c>
      <c r="AB34" s="11">
        <v>0</v>
      </c>
      <c r="AC34" s="11">
        <v>0</v>
      </c>
      <c r="AD34" s="11">
        <v>0</v>
      </c>
      <c r="AE34" s="11">
        <v>1</v>
      </c>
      <c r="AF34" s="9">
        <f t="shared" si="7"/>
        <v>0.13793103448275862</v>
      </c>
      <c r="AG34" s="34">
        <f t="shared" si="8"/>
        <v>3.8925652004671081E-4</v>
      </c>
      <c r="AH34" s="10">
        <f t="shared" si="3"/>
        <v>0</v>
      </c>
      <c r="AI34" s="9">
        <f t="shared" si="4"/>
        <v>0.35093120317179821</v>
      </c>
      <c r="AJ34" s="9">
        <f t="shared" si="5"/>
        <v>0.48886223765455683</v>
      </c>
      <c r="AK34" s="14">
        <f t="shared" si="6"/>
        <v>0.35093120317179821</v>
      </c>
    </row>
    <row r="35" spans="1:37" ht="12.75" customHeight="1" x14ac:dyDescent="0.3">
      <c r="A35" s="23">
        <v>32</v>
      </c>
      <c r="B35" s="5" t="s">
        <v>24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</v>
      </c>
      <c r="AC35" s="11">
        <v>0</v>
      </c>
      <c r="AD35" s="11">
        <v>0</v>
      </c>
      <c r="AE35" s="11">
        <v>0</v>
      </c>
      <c r="AF35" s="9">
        <f t="shared" si="7"/>
        <v>6.8965517241379309E-2</v>
      </c>
      <c r="AG35" s="34">
        <f t="shared" si="8"/>
        <v>1.9462826002335541E-4</v>
      </c>
      <c r="AH35" s="10">
        <f t="shared" si="3"/>
        <v>0</v>
      </c>
      <c r="AI35" s="9">
        <f t="shared" si="4"/>
        <v>0.25788071477756375</v>
      </c>
      <c r="AJ35" s="9">
        <f t="shared" si="5"/>
        <v>0.32684623201894303</v>
      </c>
      <c r="AK35" s="14">
        <f t="shared" si="6"/>
        <v>0.25788071477756375</v>
      </c>
    </row>
    <row r="36" spans="1:37" ht="12.75" customHeight="1" x14ac:dyDescent="0.3">
      <c r="A36" s="23">
        <v>33</v>
      </c>
      <c r="B36" s="5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9">
        <f t="shared" si="7"/>
        <v>0</v>
      </c>
      <c r="AG36" s="34">
        <f t="shared" si="8"/>
        <v>0</v>
      </c>
      <c r="AH36" s="10">
        <f t="shared" si="3"/>
        <v>0</v>
      </c>
      <c r="AI36" s="9">
        <f t="shared" si="4"/>
        <v>0</v>
      </c>
      <c r="AJ36" s="9">
        <f t="shared" si="5"/>
        <v>0</v>
      </c>
      <c r="AK36" s="14">
        <f t="shared" si="6"/>
        <v>0</v>
      </c>
    </row>
    <row r="37" spans="1:37" ht="12.75" customHeight="1" x14ac:dyDescent="0.3">
      <c r="B37" s="3" t="s">
        <v>37</v>
      </c>
      <c r="C37" s="25">
        <f t="shared" ref="C37:AE37" si="10">IF(SUM(C4:C36)=0,"",SUM(C4:C36))</f>
        <v>364</v>
      </c>
      <c r="D37" s="25">
        <f t="shared" si="10"/>
        <v>266</v>
      </c>
      <c r="E37" s="25">
        <f t="shared" si="10"/>
        <v>371</v>
      </c>
      <c r="F37" s="25">
        <f t="shared" si="10"/>
        <v>346</v>
      </c>
      <c r="G37" s="25">
        <f t="shared" si="10"/>
        <v>337</v>
      </c>
      <c r="H37" s="25">
        <f t="shared" si="10"/>
        <v>354</v>
      </c>
      <c r="I37" s="25">
        <f t="shared" si="10"/>
        <v>337</v>
      </c>
      <c r="J37" s="25">
        <f t="shared" si="10"/>
        <v>372</v>
      </c>
      <c r="K37" s="25">
        <f t="shared" si="10"/>
        <v>393</v>
      </c>
      <c r="L37" s="25">
        <f t="shared" si="10"/>
        <v>389</v>
      </c>
      <c r="M37" s="25">
        <f t="shared" si="10"/>
        <v>389</v>
      </c>
      <c r="N37" s="25">
        <f t="shared" si="10"/>
        <v>364</v>
      </c>
      <c r="O37" s="25">
        <f t="shared" si="10"/>
        <v>359</v>
      </c>
      <c r="P37" s="25">
        <f t="shared" si="10"/>
        <v>344</v>
      </c>
      <c r="Q37" s="25">
        <f t="shared" si="10"/>
        <v>404</v>
      </c>
      <c r="R37" s="25">
        <f t="shared" si="10"/>
        <v>379</v>
      </c>
      <c r="S37" s="25">
        <f t="shared" si="10"/>
        <v>403</v>
      </c>
      <c r="T37" s="25">
        <f t="shared" si="10"/>
        <v>332</v>
      </c>
      <c r="U37" s="25">
        <f t="shared" si="10"/>
        <v>365</v>
      </c>
      <c r="V37" s="25">
        <f t="shared" si="10"/>
        <v>345</v>
      </c>
      <c r="W37" s="25">
        <f t="shared" si="10"/>
        <v>324</v>
      </c>
      <c r="X37" s="25">
        <f t="shared" si="10"/>
        <v>422</v>
      </c>
      <c r="Y37" s="25">
        <f t="shared" si="10"/>
        <v>353</v>
      </c>
      <c r="Z37" s="25">
        <f t="shared" si="10"/>
        <v>349</v>
      </c>
      <c r="AA37" s="25">
        <f t="shared" si="10"/>
        <v>340</v>
      </c>
      <c r="AB37" s="25">
        <f t="shared" si="10"/>
        <v>345</v>
      </c>
      <c r="AC37" s="25">
        <f t="shared" si="10"/>
        <v>268</v>
      </c>
      <c r="AD37" s="25">
        <f t="shared" si="10"/>
        <v>260</v>
      </c>
      <c r="AE37" s="25">
        <f t="shared" si="10"/>
        <v>402</v>
      </c>
    </row>
    <row r="41" spans="1:37" ht="12.75" hidden="1" customHeight="1" x14ac:dyDescent="0.3">
      <c r="B41" s="2">
        <v>7</v>
      </c>
    </row>
    <row r="42" spans="1:37" ht="12.75" customHeight="1" x14ac:dyDescent="0.3">
      <c r="B42" s="16" t="s">
        <v>36</v>
      </c>
      <c r="C42" s="18">
        <f t="shared" ref="C42:AF42" si="11">$AK$44</f>
        <v>17.101243353464284</v>
      </c>
      <c r="D42" s="18">
        <f t="shared" si="11"/>
        <v>17.101243353464284</v>
      </c>
      <c r="E42" s="30">
        <f t="shared" si="11"/>
        <v>17.101243353464284</v>
      </c>
      <c r="F42" s="30">
        <f t="shared" si="11"/>
        <v>17.101243353464284</v>
      </c>
      <c r="G42" s="30">
        <f t="shared" si="11"/>
        <v>17.101243353464284</v>
      </c>
      <c r="H42" s="30">
        <f t="shared" si="11"/>
        <v>17.101243353464284</v>
      </c>
      <c r="I42" s="30">
        <f t="shared" si="11"/>
        <v>17.101243353464284</v>
      </c>
      <c r="J42" s="30">
        <f t="shared" si="11"/>
        <v>17.101243353464284</v>
      </c>
      <c r="K42" s="30">
        <f t="shared" si="11"/>
        <v>17.101243353464284</v>
      </c>
      <c r="L42" s="30">
        <f t="shared" si="11"/>
        <v>17.101243353464284</v>
      </c>
      <c r="M42" s="30">
        <f t="shared" si="11"/>
        <v>17.101243353464284</v>
      </c>
      <c r="N42" s="30">
        <f t="shared" si="11"/>
        <v>17.101243353464284</v>
      </c>
      <c r="O42" s="30">
        <f t="shared" si="11"/>
        <v>17.101243353464284</v>
      </c>
      <c r="P42" s="30">
        <f t="shared" si="11"/>
        <v>17.101243353464284</v>
      </c>
      <c r="Q42" s="30">
        <f t="shared" si="11"/>
        <v>17.101243353464284</v>
      </c>
      <c r="R42" s="30">
        <f t="shared" si="11"/>
        <v>17.101243353464284</v>
      </c>
      <c r="S42" s="30">
        <f t="shared" si="11"/>
        <v>17.101243353464284</v>
      </c>
      <c r="T42" s="30">
        <f t="shared" si="11"/>
        <v>17.101243353464284</v>
      </c>
      <c r="U42" s="30">
        <f t="shared" si="11"/>
        <v>17.101243353464284</v>
      </c>
      <c r="V42" s="30">
        <f t="shared" si="11"/>
        <v>17.101243353464284</v>
      </c>
      <c r="W42" s="30">
        <f t="shared" si="11"/>
        <v>17.101243353464284</v>
      </c>
      <c r="X42" s="30">
        <f t="shared" si="11"/>
        <v>17.101243353464284</v>
      </c>
      <c r="Y42" s="30">
        <f t="shared" si="11"/>
        <v>17.101243353464284</v>
      </c>
      <c r="Z42" s="30">
        <f t="shared" si="11"/>
        <v>17.101243353464284</v>
      </c>
      <c r="AA42" s="30">
        <f t="shared" si="11"/>
        <v>17.101243353464284</v>
      </c>
      <c r="AB42" s="30">
        <f t="shared" si="11"/>
        <v>17.101243353464284</v>
      </c>
      <c r="AC42" s="30">
        <f t="shared" si="11"/>
        <v>17.101243353464284</v>
      </c>
      <c r="AD42" s="30">
        <f t="shared" si="11"/>
        <v>17.101243353464284</v>
      </c>
      <c r="AE42" s="30">
        <f t="shared" si="11"/>
        <v>17.101243353464284</v>
      </c>
      <c r="AF42" s="18">
        <f t="shared" si="11"/>
        <v>17.101243353464284</v>
      </c>
      <c r="AG42" s="18"/>
      <c r="AH42" s="18">
        <f>$AK$44</f>
        <v>17.101243353464284</v>
      </c>
      <c r="AI42" s="18">
        <f>$AK$44</f>
        <v>17.101243353464284</v>
      </c>
      <c r="AJ42" s="18">
        <f>$AK$44</f>
        <v>17.101243353464284</v>
      </c>
      <c r="AK42" s="18">
        <f>$AK$44</f>
        <v>17.101243353464284</v>
      </c>
    </row>
    <row r="43" spans="1:37" ht="12.75" customHeight="1" x14ac:dyDescent="0.3">
      <c r="B43" s="16" t="s">
        <v>38</v>
      </c>
      <c r="C43" s="18">
        <f t="shared" ref="C43:AF43" si="12">$AJ$44</f>
        <v>17.066760594843593</v>
      </c>
      <c r="D43" s="18">
        <f t="shared" si="12"/>
        <v>17.066760594843593</v>
      </c>
      <c r="E43" s="30">
        <f t="shared" si="12"/>
        <v>17.066760594843593</v>
      </c>
      <c r="F43" s="30">
        <f t="shared" si="12"/>
        <v>17.066760594843593</v>
      </c>
      <c r="G43" s="30">
        <f t="shared" si="12"/>
        <v>17.066760594843593</v>
      </c>
      <c r="H43" s="30">
        <f t="shared" si="12"/>
        <v>17.066760594843593</v>
      </c>
      <c r="I43" s="30">
        <f t="shared" si="12"/>
        <v>17.066760594843593</v>
      </c>
      <c r="J43" s="30">
        <f t="shared" si="12"/>
        <v>17.066760594843593</v>
      </c>
      <c r="K43" s="30">
        <f t="shared" si="12"/>
        <v>17.066760594843593</v>
      </c>
      <c r="L43" s="30">
        <f t="shared" si="12"/>
        <v>17.066760594843593</v>
      </c>
      <c r="M43" s="30">
        <f t="shared" si="12"/>
        <v>17.066760594843593</v>
      </c>
      <c r="N43" s="30">
        <f t="shared" si="12"/>
        <v>17.066760594843593</v>
      </c>
      <c r="O43" s="30">
        <f t="shared" si="12"/>
        <v>17.066760594843593</v>
      </c>
      <c r="P43" s="30">
        <f t="shared" si="12"/>
        <v>17.066760594843593</v>
      </c>
      <c r="Q43" s="30">
        <f t="shared" si="12"/>
        <v>17.066760594843593</v>
      </c>
      <c r="R43" s="30">
        <f t="shared" si="12"/>
        <v>17.066760594843593</v>
      </c>
      <c r="S43" s="30">
        <f t="shared" si="12"/>
        <v>17.066760594843593</v>
      </c>
      <c r="T43" s="30">
        <f t="shared" si="12"/>
        <v>17.066760594843593</v>
      </c>
      <c r="U43" s="30">
        <f t="shared" si="12"/>
        <v>17.066760594843593</v>
      </c>
      <c r="V43" s="30">
        <f t="shared" si="12"/>
        <v>17.066760594843593</v>
      </c>
      <c r="W43" s="30">
        <f t="shared" si="12"/>
        <v>17.066760594843593</v>
      </c>
      <c r="X43" s="30">
        <f t="shared" si="12"/>
        <v>17.066760594843593</v>
      </c>
      <c r="Y43" s="30">
        <f t="shared" si="12"/>
        <v>17.066760594843593</v>
      </c>
      <c r="Z43" s="30">
        <f t="shared" si="12"/>
        <v>17.066760594843593</v>
      </c>
      <c r="AA43" s="30">
        <f t="shared" si="12"/>
        <v>17.066760594843593</v>
      </c>
      <c r="AB43" s="30">
        <f t="shared" si="12"/>
        <v>17.066760594843593</v>
      </c>
      <c r="AC43" s="30">
        <f t="shared" si="12"/>
        <v>17.066760594843593</v>
      </c>
      <c r="AD43" s="30">
        <f t="shared" si="12"/>
        <v>17.066760594843593</v>
      </c>
      <c r="AE43" s="30">
        <f t="shared" si="12"/>
        <v>17.066760594843593</v>
      </c>
      <c r="AF43" s="18">
        <f t="shared" si="12"/>
        <v>17.066760594843593</v>
      </c>
      <c r="AG43" s="18"/>
      <c r="AH43" s="18">
        <f>$AJ$44</f>
        <v>17.066760594843593</v>
      </c>
      <c r="AI43" s="18">
        <f>$AJ$44</f>
        <v>17.066760594843593</v>
      </c>
      <c r="AJ43" s="18">
        <f>$AJ$44</f>
        <v>17.066760594843593</v>
      </c>
      <c r="AK43" s="18">
        <f>$AJ$44</f>
        <v>17.066760594843593</v>
      </c>
    </row>
    <row r="44" spans="1:37" ht="12.75" customHeight="1" x14ac:dyDescent="0.3">
      <c r="B44" s="16" t="str">
        <f>INDEX(B3:B33,B41)</f>
        <v>Signal Malfunction</v>
      </c>
      <c r="C44" s="20">
        <f t="shared" ref="C44:AF44" si="13">IF(C3="","",VLOOKUP($B$44,$B$1:$AK$37,MATCH(C$1,$B$1:$AK$1,0),0))</f>
        <v>23</v>
      </c>
      <c r="D44" s="20">
        <f t="shared" si="13"/>
        <v>11</v>
      </c>
      <c r="E44" s="31">
        <f t="shared" si="13"/>
        <v>10</v>
      </c>
      <c r="F44" s="31">
        <f t="shared" si="13"/>
        <v>9</v>
      </c>
      <c r="G44" s="31">
        <f t="shared" si="13"/>
        <v>13</v>
      </c>
      <c r="H44" s="31">
        <f t="shared" si="13"/>
        <v>12</v>
      </c>
      <c r="I44" s="31">
        <f t="shared" si="13"/>
        <v>14</v>
      </c>
      <c r="J44" s="31">
        <f t="shared" si="13"/>
        <v>16</v>
      </c>
      <c r="K44" s="31">
        <f t="shared" si="13"/>
        <v>18</v>
      </c>
      <c r="L44" s="31">
        <f t="shared" si="13"/>
        <v>17</v>
      </c>
      <c r="M44" s="31">
        <f t="shared" si="13"/>
        <v>16</v>
      </c>
      <c r="N44" s="31">
        <f t="shared" si="13"/>
        <v>14</v>
      </c>
      <c r="O44" s="31">
        <f t="shared" si="13"/>
        <v>13</v>
      </c>
      <c r="P44" s="31">
        <f t="shared" si="13"/>
        <v>15</v>
      </c>
      <c r="Q44" s="31">
        <f t="shared" si="13"/>
        <v>13</v>
      </c>
      <c r="R44" s="31">
        <f t="shared" si="13"/>
        <v>13</v>
      </c>
      <c r="S44" s="31">
        <f t="shared" si="13"/>
        <v>21</v>
      </c>
      <c r="T44" s="31">
        <f t="shared" si="13"/>
        <v>7</v>
      </c>
      <c r="U44" s="31">
        <f t="shared" si="13"/>
        <v>8</v>
      </c>
      <c r="V44" s="31">
        <f t="shared" si="13"/>
        <v>12</v>
      </c>
      <c r="W44" s="31">
        <f t="shared" si="13"/>
        <v>11</v>
      </c>
      <c r="X44" s="31">
        <f t="shared" si="13"/>
        <v>13</v>
      </c>
      <c r="Y44" s="31">
        <f t="shared" si="13"/>
        <v>15</v>
      </c>
      <c r="Z44" s="31">
        <f t="shared" si="13"/>
        <v>7</v>
      </c>
      <c r="AA44" s="31">
        <f t="shared" si="13"/>
        <v>17</v>
      </c>
      <c r="AB44" s="31">
        <f t="shared" si="13"/>
        <v>15</v>
      </c>
      <c r="AC44" s="31">
        <f t="shared" si="13"/>
        <v>8</v>
      </c>
      <c r="AD44" s="31">
        <f t="shared" si="13"/>
        <v>7</v>
      </c>
      <c r="AE44" s="31">
        <f t="shared" si="13"/>
        <v>8</v>
      </c>
      <c r="AF44" s="18">
        <f t="shared" si="13"/>
        <v>12.96551724137931</v>
      </c>
      <c r="AG44" s="18"/>
      <c r="AH44" s="18">
        <f>IF(AH3="","",VLOOKUP($B$44,$B$1:$AK$37,MATCH(AH$1,$B$1:$AK$1,0),0))</f>
        <v>13</v>
      </c>
      <c r="AI44" s="18">
        <f>IF(AI3="","",VLOOKUP($B$44,$B$1:$AK$37,MATCH(AI$1,$B$1:$AK$1,0),0))</f>
        <v>4.1012433534642856</v>
      </c>
      <c r="AJ44" s="18">
        <f>IF(AJ3="","",VLOOKUP($B$44,$B$1:$AK$37,MATCH(AJ$1,$B$1:$AK$1,0),0))</f>
        <v>17.066760594843593</v>
      </c>
      <c r="AK44" s="18">
        <f>IF(AK3="","",VLOOKUP($B$44,$B$1:$AK$37,MATCH(AK$1,$B$1:$AK$1,0),0))</f>
        <v>17.101243353464284</v>
      </c>
    </row>
    <row r="45" spans="1:37" ht="12.75" customHeight="1" x14ac:dyDescent="0.3">
      <c r="B45" s="16" t="str">
        <f>B44&amp;"%"</f>
        <v>Signal Malfunction%</v>
      </c>
      <c r="C45" s="22">
        <f t="shared" ref="C45:N45" si="14">IF(C44="","",C44/C37)</f>
        <v>6.3186813186813184E-2</v>
      </c>
      <c r="D45" s="22">
        <f t="shared" si="14"/>
        <v>4.1353383458646614E-2</v>
      </c>
      <c r="E45" s="32">
        <f t="shared" si="14"/>
        <v>2.6954177897574125E-2</v>
      </c>
      <c r="F45" s="32">
        <f t="shared" si="14"/>
        <v>2.6011560693641619E-2</v>
      </c>
      <c r="G45" s="32">
        <f t="shared" si="14"/>
        <v>3.857566765578635E-2</v>
      </c>
      <c r="H45" s="32">
        <f t="shared" si="14"/>
        <v>3.3898305084745763E-2</v>
      </c>
      <c r="I45" s="32">
        <f t="shared" si="14"/>
        <v>4.1543026706231452E-2</v>
      </c>
      <c r="J45" s="32">
        <f t="shared" si="14"/>
        <v>4.3010752688172046E-2</v>
      </c>
      <c r="K45" s="32">
        <f t="shared" si="14"/>
        <v>4.5801526717557252E-2</v>
      </c>
      <c r="L45" s="32">
        <f t="shared" si="14"/>
        <v>4.3701799485861184E-2</v>
      </c>
      <c r="M45" s="32">
        <f t="shared" si="14"/>
        <v>4.1131105398457581E-2</v>
      </c>
      <c r="N45" s="32">
        <f t="shared" si="14"/>
        <v>3.8461538461538464E-2</v>
      </c>
      <c r="O45" s="32">
        <f t="shared" ref="O45:AE45" si="15">IF(O44="","",O44/O37)</f>
        <v>3.6211699164345405E-2</v>
      </c>
      <c r="P45" s="32">
        <f t="shared" si="15"/>
        <v>4.3604651162790699E-2</v>
      </c>
      <c r="Q45" s="32">
        <f t="shared" si="15"/>
        <v>3.2178217821782179E-2</v>
      </c>
      <c r="R45" s="32">
        <f t="shared" si="15"/>
        <v>3.430079155672823E-2</v>
      </c>
      <c r="S45" s="32">
        <f t="shared" si="15"/>
        <v>5.2109181141439205E-2</v>
      </c>
      <c r="T45" s="32">
        <f t="shared" si="15"/>
        <v>2.1084337349397589E-2</v>
      </c>
      <c r="U45" s="32">
        <f t="shared" si="15"/>
        <v>2.1917808219178082E-2</v>
      </c>
      <c r="V45" s="32">
        <f t="shared" si="15"/>
        <v>3.4782608695652174E-2</v>
      </c>
      <c r="W45" s="32">
        <f t="shared" si="15"/>
        <v>3.3950617283950615E-2</v>
      </c>
      <c r="X45" s="32">
        <f t="shared" si="15"/>
        <v>3.0805687203791468E-2</v>
      </c>
      <c r="Y45" s="32">
        <f t="shared" si="15"/>
        <v>4.2492917847025496E-2</v>
      </c>
      <c r="Z45" s="32">
        <f t="shared" si="15"/>
        <v>2.0057306590257881E-2</v>
      </c>
      <c r="AA45" s="32">
        <f t="shared" si="15"/>
        <v>0.05</v>
      </c>
      <c r="AB45" s="32">
        <f t="shared" si="15"/>
        <v>4.3478260869565216E-2</v>
      </c>
      <c r="AC45" s="32">
        <f t="shared" si="15"/>
        <v>2.9850746268656716E-2</v>
      </c>
      <c r="AD45" s="32">
        <f t="shared" si="15"/>
        <v>2.6923076923076925E-2</v>
      </c>
      <c r="AE45" s="32">
        <f t="shared" si="15"/>
        <v>1.9900497512437811E-2</v>
      </c>
      <c r="AF45" s="22"/>
      <c r="AG45" s="22"/>
      <c r="AH45" s="22"/>
      <c r="AI45" s="22"/>
      <c r="AJ45" s="22"/>
      <c r="AK45" s="2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Drop Down 1">
              <controlPr defaultSize="0" autoLine="0" autoPict="0">
                <anchor moveWithCells="1">
                  <from>
                    <xdr:col>37</xdr:col>
                    <xdr:colOff>533400</xdr:colOff>
                    <xdr:row>5</xdr:row>
                    <xdr:rowOff>76200</xdr:rowOff>
                  </from>
                  <to>
                    <xdr:col>40</xdr:col>
                    <xdr:colOff>285750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C45"/>
  <sheetViews>
    <sheetView showGridLines="0" topLeftCell="A2" zoomScale="90" zoomScaleNormal="90" workbookViewId="0">
      <selection activeCell="A2" sqref="A2:A3"/>
    </sheetView>
  </sheetViews>
  <sheetFormatPr defaultColWidth="8.81640625" defaultRowHeight="12.75" customHeight="1" x14ac:dyDescent="0.3"/>
  <cols>
    <col min="1" max="1" width="5.7265625" style="2" customWidth="1"/>
    <col min="2" max="2" width="54.1796875" style="2" customWidth="1"/>
    <col min="3" max="3" width="5.81640625" style="2" customWidth="1"/>
    <col min="4" max="4" width="5.81640625" style="10" customWidth="1"/>
    <col min="5" max="31" width="5.81640625" style="26" customWidth="1"/>
    <col min="32" max="32" width="11.26953125" style="9" bestFit="1" customWidth="1"/>
    <col min="33" max="33" width="11.26953125" style="9" customWidth="1"/>
    <col min="34" max="34" width="7.7265625" style="10" bestFit="1" customWidth="1"/>
    <col min="35" max="35" width="17.7265625" style="9" bestFit="1" customWidth="1"/>
    <col min="36" max="36" width="16.26953125" style="9" bestFit="1" customWidth="1"/>
    <col min="37" max="37" width="6.7265625" style="2" bestFit="1" customWidth="1"/>
    <col min="38" max="16384" width="8.81640625" style="2"/>
  </cols>
  <sheetData>
    <row r="1" spans="1:55" ht="12.75" hidden="1" customHeight="1" x14ac:dyDescent="0.3">
      <c r="C1" s="10">
        <v>1</v>
      </c>
      <c r="D1" s="10">
        <f>+C1+1</f>
        <v>2</v>
      </c>
      <c r="E1" s="10">
        <f t="shared" ref="E1:AE1" si="0">+D1+1</f>
        <v>3</v>
      </c>
      <c r="F1" s="10">
        <f t="shared" si="0"/>
        <v>4</v>
      </c>
      <c r="G1" s="10">
        <f t="shared" si="0"/>
        <v>5</v>
      </c>
      <c r="H1" s="10">
        <f t="shared" si="0"/>
        <v>6</v>
      </c>
      <c r="I1" s="10">
        <f t="shared" si="0"/>
        <v>7</v>
      </c>
      <c r="J1" s="10">
        <f t="shared" si="0"/>
        <v>8</v>
      </c>
      <c r="K1" s="10">
        <f t="shared" si="0"/>
        <v>9</v>
      </c>
      <c r="L1" s="10">
        <f t="shared" si="0"/>
        <v>10</v>
      </c>
      <c r="M1" s="10">
        <f t="shared" si="0"/>
        <v>11</v>
      </c>
      <c r="N1" s="10">
        <f t="shared" si="0"/>
        <v>12</v>
      </c>
      <c r="O1" s="10">
        <f t="shared" si="0"/>
        <v>13</v>
      </c>
      <c r="P1" s="10">
        <f t="shared" si="0"/>
        <v>14</v>
      </c>
      <c r="Q1" s="10">
        <f t="shared" si="0"/>
        <v>15</v>
      </c>
      <c r="R1" s="10">
        <f t="shared" si="0"/>
        <v>16</v>
      </c>
      <c r="S1" s="10">
        <f t="shared" si="0"/>
        <v>17</v>
      </c>
      <c r="T1" s="10">
        <f t="shared" si="0"/>
        <v>18</v>
      </c>
      <c r="U1" s="10">
        <f t="shared" si="0"/>
        <v>19</v>
      </c>
      <c r="V1" s="10">
        <f t="shared" si="0"/>
        <v>20</v>
      </c>
      <c r="W1" s="10">
        <f t="shared" si="0"/>
        <v>21</v>
      </c>
      <c r="X1" s="10">
        <f t="shared" si="0"/>
        <v>22</v>
      </c>
      <c r="Y1" s="10">
        <f t="shared" si="0"/>
        <v>23</v>
      </c>
      <c r="Z1" s="10">
        <f t="shared" si="0"/>
        <v>24</v>
      </c>
      <c r="AA1" s="10">
        <f t="shared" si="0"/>
        <v>25</v>
      </c>
      <c r="AB1" s="10">
        <f t="shared" si="0"/>
        <v>26</v>
      </c>
      <c r="AC1" s="10">
        <f t="shared" si="0"/>
        <v>27</v>
      </c>
      <c r="AD1" s="10">
        <f t="shared" si="0"/>
        <v>28</v>
      </c>
      <c r="AE1" s="10">
        <f t="shared" si="0"/>
        <v>29</v>
      </c>
      <c r="AF1" s="9" t="s">
        <v>39</v>
      </c>
      <c r="AH1" s="10" t="s">
        <v>40</v>
      </c>
      <c r="AI1" s="9" t="s">
        <v>41</v>
      </c>
      <c r="AJ1" s="9" t="s">
        <v>38</v>
      </c>
      <c r="AK1" s="2" t="s">
        <v>36</v>
      </c>
    </row>
    <row r="2" spans="1:55" ht="12.75" customHeight="1" x14ac:dyDescent="0.3">
      <c r="A2" s="36" t="s">
        <v>45</v>
      </c>
      <c r="B2" s="1" t="s">
        <v>63</v>
      </c>
      <c r="C2" s="24">
        <v>43228</v>
      </c>
      <c r="D2" s="24">
        <f>C2+1</f>
        <v>43229</v>
      </c>
      <c r="E2" s="24">
        <f t="shared" ref="E2:AE2" si="1">D2+1</f>
        <v>43230</v>
      </c>
      <c r="F2" s="24">
        <f t="shared" si="1"/>
        <v>43231</v>
      </c>
      <c r="G2" s="24">
        <f t="shared" si="1"/>
        <v>43232</v>
      </c>
      <c r="H2" s="24">
        <f t="shared" si="1"/>
        <v>43233</v>
      </c>
      <c r="I2" s="24">
        <f t="shared" si="1"/>
        <v>43234</v>
      </c>
      <c r="J2" s="24">
        <f t="shared" si="1"/>
        <v>43235</v>
      </c>
      <c r="K2" s="24">
        <f t="shared" si="1"/>
        <v>43236</v>
      </c>
      <c r="L2" s="24">
        <f t="shared" si="1"/>
        <v>43237</v>
      </c>
      <c r="M2" s="24">
        <f t="shared" si="1"/>
        <v>43238</v>
      </c>
      <c r="N2" s="24">
        <f t="shared" si="1"/>
        <v>43239</v>
      </c>
      <c r="O2" s="24">
        <f t="shared" si="1"/>
        <v>43240</v>
      </c>
      <c r="P2" s="24">
        <f t="shared" si="1"/>
        <v>43241</v>
      </c>
      <c r="Q2" s="24">
        <f t="shared" si="1"/>
        <v>43242</v>
      </c>
      <c r="R2" s="24">
        <f t="shared" si="1"/>
        <v>43243</v>
      </c>
      <c r="S2" s="24">
        <f t="shared" si="1"/>
        <v>43244</v>
      </c>
      <c r="T2" s="24">
        <f t="shared" si="1"/>
        <v>43245</v>
      </c>
      <c r="U2" s="24">
        <f t="shared" si="1"/>
        <v>43246</v>
      </c>
      <c r="V2" s="24">
        <f t="shared" si="1"/>
        <v>43247</v>
      </c>
      <c r="W2" s="24">
        <f t="shared" si="1"/>
        <v>43248</v>
      </c>
      <c r="X2" s="24">
        <f t="shared" si="1"/>
        <v>43249</v>
      </c>
      <c r="Y2" s="24">
        <f t="shared" si="1"/>
        <v>43250</v>
      </c>
      <c r="Z2" s="24">
        <f t="shared" si="1"/>
        <v>43251</v>
      </c>
      <c r="AA2" s="24">
        <f t="shared" si="1"/>
        <v>43252</v>
      </c>
      <c r="AB2" s="24">
        <f t="shared" si="1"/>
        <v>43253</v>
      </c>
      <c r="AC2" s="24">
        <f t="shared" si="1"/>
        <v>43254</v>
      </c>
      <c r="AD2" s="24">
        <f t="shared" si="1"/>
        <v>43255</v>
      </c>
      <c r="AE2" s="24">
        <f t="shared" si="1"/>
        <v>43256</v>
      </c>
      <c r="AF2" s="7" t="s">
        <v>39</v>
      </c>
      <c r="AG2" s="7" t="s">
        <v>46</v>
      </c>
      <c r="AH2" s="8" t="s">
        <v>40</v>
      </c>
      <c r="AI2" s="7" t="s">
        <v>41</v>
      </c>
      <c r="AJ2" s="7" t="s">
        <v>38</v>
      </c>
      <c r="AK2" s="13" t="s">
        <v>36</v>
      </c>
    </row>
    <row r="3" spans="1:55" s="4" customFormat="1" ht="12.75" customHeight="1" x14ac:dyDescent="0.3">
      <c r="A3" s="36"/>
      <c r="B3" s="3" t="s">
        <v>52</v>
      </c>
      <c r="C3" s="25" t="str">
        <f t="shared" ref="C3:AE3" si="2">IF(SUM(C4:C36)=0,"",SUM(C4:C36))</f>
        <v/>
      </c>
      <c r="D3" s="25" t="str">
        <f t="shared" si="2"/>
        <v/>
      </c>
      <c r="E3" s="25" t="str">
        <f t="shared" si="2"/>
        <v/>
      </c>
      <c r="F3" s="25" t="str">
        <f t="shared" si="2"/>
        <v/>
      </c>
      <c r="G3" s="25" t="str">
        <f t="shared" si="2"/>
        <v/>
      </c>
      <c r="H3" s="25" t="str">
        <f t="shared" si="2"/>
        <v/>
      </c>
      <c r="I3" s="25" t="str">
        <f t="shared" si="2"/>
        <v/>
      </c>
      <c r="J3" s="25" t="str">
        <f t="shared" si="2"/>
        <v/>
      </c>
      <c r="K3" s="25" t="str">
        <f t="shared" si="2"/>
        <v/>
      </c>
      <c r="L3" s="25" t="str">
        <f t="shared" si="2"/>
        <v/>
      </c>
      <c r="M3" s="25" t="str">
        <f t="shared" si="2"/>
        <v/>
      </c>
      <c r="N3" s="25" t="str">
        <f t="shared" si="2"/>
        <v/>
      </c>
      <c r="O3" s="25" t="str">
        <f t="shared" si="2"/>
        <v/>
      </c>
      <c r="P3" s="25" t="str">
        <f t="shared" si="2"/>
        <v/>
      </c>
      <c r="Q3" s="25" t="str">
        <f t="shared" si="2"/>
        <v/>
      </c>
      <c r="R3" s="25" t="str">
        <f t="shared" si="2"/>
        <v/>
      </c>
      <c r="S3" s="25" t="str">
        <f t="shared" si="2"/>
        <v/>
      </c>
      <c r="T3" s="25" t="str">
        <f t="shared" si="2"/>
        <v/>
      </c>
      <c r="U3" s="25">
        <f t="shared" si="2"/>
        <v>31</v>
      </c>
      <c r="V3" s="25">
        <f t="shared" si="2"/>
        <v>39</v>
      </c>
      <c r="W3" s="25">
        <f t="shared" si="2"/>
        <v>34</v>
      </c>
      <c r="X3" s="25">
        <f t="shared" si="2"/>
        <v>61</v>
      </c>
      <c r="Y3" s="25">
        <f t="shared" si="2"/>
        <v>50</v>
      </c>
      <c r="Z3" s="25">
        <f t="shared" si="2"/>
        <v>41</v>
      </c>
      <c r="AA3" s="25">
        <f t="shared" si="2"/>
        <v>47</v>
      </c>
      <c r="AB3" s="25">
        <f t="shared" si="2"/>
        <v>48</v>
      </c>
      <c r="AC3" s="25">
        <f t="shared" si="2"/>
        <v>63</v>
      </c>
      <c r="AD3" s="25">
        <f t="shared" si="2"/>
        <v>87</v>
      </c>
      <c r="AE3" s="25">
        <f t="shared" si="2"/>
        <v>115</v>
      </c>
      <c r="AF3" s="9">
        <f>SUM(AF4:AF36)</f>
        <v>21.241379310344836</v>
      </c>
      <c r="AG3" s="34">
        <v>1</v>
      </c>
      <c r="AH3" s="10">
        <f t="shared" ref="AH3:AH36" si="3">IFERROR(MEDIAN(C3:AE3),"-")</f>
        <v>48</v>
      </c>
      <c r="AI3" s="9">
        <f t="shared" ref="AI3:AI36" si="4">IFERROR(STDEV(C3:AE3),"-")</f>
        <v>25.13961017995307</v>
      </c>
      <c r="AJ3" s="9">
        <f t="shared" ref="AJ3:AJ36" si="5">IFERROR(AF3+AI3,"")</f>
        <v>46.380989490297907</v>
      </c>
      <c r="AK3" s="14">
        <f t="shared" ref="AK3:AK36" si="6">IFERROR(AH3+AI3,"")</f>
        <v>73.139610179953067</v>
      </c>
      <c r="BC3" s="2"/>
    </row>
    <row r="4" spans="1:55" ht="12.75" customHeight="1" x14ac:dyDescent="0.3">
      <c r="A4" s="23">
        <v>1</v>
      </c>
      <c r="B4" s="5" t="s">
        <v>4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6</v>
      </c>
      <c r="V4" s="11">
        <v>19</v>
      </c>
      <c r="W4" s="11">
        <v>7</v>
      </c>
      <c r="X4" s="11">
        <v>24</v>
      </c>
      <c r="Y4" s="11">
        <v>20</v>
      </c>
      <c r="Z4" s="11">
        <v>8</v>
      </c>
      <c r="AA4" s="11">
        <v>16</v>
      </c>
      <c r="AB4" s="11">
        <v>19</v>
      </c>
      <c r="AC4" s="11">
        <v>16</v>
      </c>
      <c r="AD4" s="11">
        <v>22</v>
      </c>
      <c r="AE4" s="11">
        <v>46</v>
      </c>
      <c r="AF4" s="9">
        <f t="shared" ref="AF4:AF36" si="7">IFERROR(AVERAGE(C4:AE4),"-")</f>
        <v>7</v>
      </c>
      <c r="AG4" s="34">
        <f t="shared" ref="AG4:AG36" si="8">AF4/$AF$3</f>
        <v>0.32954545454545442</v>
      </c>
      <c r="AH4" s="10">
        <f t="shared" si="3"/>
        <v>0</v>
      </c>
      <c r="AI4" s="9">
        <f t="shared" si="4"/>
        <v>11.240869310562367</v>
      </c>
      <c r="AJ4" s="9">
        <f t="shared" si="5"/>
        <v>18.240869310562367</v>
      </c>
      <c r="AK4" s="14">
        <f t="shared" si="6"/>
        <v>11.240869310562367</v>
      </c>
    </row>
    <row r="5" spans="1:55" ht="12.75" customHeight="1" x14ac:dyDescent="0.3">
      <c r="A5" s="23">
        <f>+A4+1</f>
        <v>2</v>
      </c>
      <c r="B5" s="5" t="s">
        <v>51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3</v>
      </c>
      <c r="V5" s="11">
        <v>5</v>
      </c>
      <c r="W5" s="11">
        <v>9</v>
      </c>
      <c r="X5" s="11">
        <v>7</v>
      </c>
      <c r="Y5" s="11">
        <v>3</v>
      </c>
      <c r="Z5" s="11">
        <v>4</v>
      </c>
      <c r="AA5" s="11">
        <v>11</v>
      </c>
      <c r="AB5" s="11">
        <v>10</v>
      </c>
      <c r="AC5" s="11">
        <v>15</v>
      </c>
      <c r="AD5" s="11">
        <v>24</v>
      </c>
      <c r="AE5" s="11">
        <v>20</v>
      </c>
      <c r="AF5" s="9">
        <f t="shared" si="7"/>
        <v>3.8275862068965516</v>
      </c>
      <c r="AG5" s="34">
        <f t="shared" si="8"/>
        <v>0.1801948051948051</v>
      </c>
      <c r="AH5" s="10">
        <f t="shared" si="3"/>
        <v>0</v>
      </c>
      <c r="AI5" s="9">
        <f t="shared" si="4"/>
        <v>6.508614980586672</v>
      </c>
      <c r="AJ5" s="9">
        <f t="shared" si="5"/>
        <v>10.336201187483223</v>
      </c>
      <c r="AK5" s="14">
        <f t="shared" si="6"/>
        <v>6.508614980586672</v>
      </c>
    </row>
    <row r="6" spans="1:55" ht="12.75" customHeight="1" x14ac:dyDescent="0.3">
      <c r="A6" s="23">
        <f t="shared" ref="A6:A33" si="9">+A5+1</f>
        <v>3</v>
      </c>
      <c r="B6" s="5" t="s">
        <v>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2</v>
      </c>
      <c r="V6" s="11">
        <v>4</v>
      </c>
      <c r="W6" s="11">
        <v>6</v>
      </c>
      <c r="X6" s="11">
        <v>7</v>
      </c>
      <c r="Y6" s="11">
        <v>0</v>
      </c>
      <c r="Z6" s="11">
        <v>2</v>
      </c>
      <c r="AA6" s="11">
        <v>2</v>
      </c>
      <c r="AB6" s="11">
        <v>1</v>
      </c>
      <c r="AC6" s="11">
        <v>2</v>
      </c>
      <c r="AD6" s="11">
        <v>10</v>
      </c>
      <c r="AE6" s="11">
        <v>3</v>
      </c>
      <c r="AF6" s="9">
        <f t="shared" si="7"/>
        <v>1.3448275862068966</v>
      </c>
      <c r="AG6" s="34">
        <f t="shared" si="8"/>
        <v>6.3311688311688291E-2</v>
      </c>
      <c r="AH6" s="10">
        <f t="shared" si="3"/>
        <v>0</v>
      </c>
      <c r="AI6" s="9">
        <f t="shared" si="4"/>
        <v>2.4967959764032086</v>
      </c>
      <c r="AJ6" s="9">
        <f t="shared" si="5"/>
        <v>3.8416235626101054</v>
      </c>
      <c r="AK6" s="14">
        <f t="shared" si="6"/>
        <v>2.4967959764032086</v>
      </c>
    </row>
    <row r="7" spans="1:55" ht="12.75" customHeight="1" x14ac:dyDescent="0.3">
      <c r="A7" s="23">
        <f t="shared" si="9"/>
        <v>4</v>
      </c>
      <c r="B7" s="5" t="s">
        <v>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4</v>
      </c>
      <c r="V7" s="11">
        <v>2</v>
      </c>
      <c r="W7" s="11">
        <v>3</v>
      </c>
      <c r="X7" s="11">
        <v>5</v>
      </c>
      <c r="Y7" s="11">
        <v>3</v>
      </c>
      <c r="Z7" s="11">
        <v>2</v>
      </c>
      <c r="AA7" s="11">
        <v>0</v>
      </c>
      <c r="AB7" s="11">
        <v>6</v>
      </c>
      <c r="AC7" s="11">
        <v>1</v>
      </c>
      <c r="AD7" s="11">
        <v>2</v>
      </c>
      <c r="AE7" s="11">
        <v>6</v>
      </c>
      <c r="AF7" s="9">
        <f t="shared" si="7"/>
        <v>1.1724137931034482</v>
      </c>
      <c r="AG7" s="34">
        <f t="shared" si="8"/>
        <v>5.5194805194805165E-2</v>
      </c>
      <c r="AH7" s="10">
        <f t="shared" si="3"/>
        <v>0</v>
      </c>
      <c r="AI7" s="9">
        <f t="shared" si="4"/>
        <v>1.9285258159174585</v>
      </c>
      <c r="AJ7" s="9">
        <f t="shared" si="5"/>
        <v>3.1009396090209069</v>
      </c>
      <c r="AK7" s="14">
        <f t="shared" si="6"/>
        <v>1.9285258159174585</v>
      </c>
    </row>
    <row r="8" spans="1:55" ht="12.75" customHeight="1" x14ac:dyDescent="0.3">
      <c r="A8" s="23">
        <f t="shared" si="9"/>
        <v>5</v>
      </c>
      <c r="B8" s="5" t="s">
        <v>12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1</v>
      </c>
      <c r="V8" s="11">
        <v>3</v>
      </c>
      <c r="W8" s="11">
        <v>0</v>
      </c>
      <c r="X8" s="11">
        <v>3</v>
      </c>
      <c r="Y8" s="11">
        <v>7</v>
      </c>
      <c r="Z8" s="11">
        <v>3</v>
      </c>
      <c r="AA8" s="11">
        <v>2</v>
      </c>
      <c r="AB8" s="11">
        <v>0</v>
      </c>
      <c r="AC8" s="11">
        <v>7</v>
      </c>
      <c r="AD8" s="11">
        <v>3</v>
      </c>
      <c r="AE8" s="11">
        <v>2</v>
      </c>
      <c r="AF8" s="9">
        <f t="shared" si="7"/>
        <v>1.0689655172413792</v>
      </c>
      <c r="AG8" s="34">
        <f t="shared" si="8"/>
        <v>5.03246753246753E-2</v>
      </c>
      <c r="AH8" s="10">
        <f t="shared" si="3"/>
        <v>0</v>
      </c>
      <c r="AI8" s="9">
        <f t="shared" si="4"/>
        <v>1.9808193557710012</v>
      </c>
      <c r="AJ8" s="9">
        <f t="shared" si="5"/>
        <v>3.0497848730123804</v>
      </c>
      <c r="AK8" s="14">
        <f t="shared" si="6"/>
        <v>1.9808193557710012</v>
      </c>
    </row>
    <row r="9" spans="1:55" ht="12.75" customHeight="1" x14ac:dyDescent="0.3">
      <c r="A9" s="23">
        <f t="shared" si="9"/>
        <v>6</v>
      </c>
      <c r="B9" s="5" t="s">
        <v>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3</v>
      </c>
      <c r="V9" s="11">
        <v>0</v>
      </c>
      <c r="W9" s="11">
        <v>0</v>
      </c>
      <c r="X9" s="11">
        <v>2</v>
      </c>
      <c r="Y9" s="11">
        <v>1</v>
      </c>
      <c r="Z9" s="11">
        <v>5</v>
      </c>
      <c r="AA9" s="11">
        <v>2</v>
      </c>
      <c r="AB9" s="11">
        <v>2</v>
      </c>
      <c r="AC9" s="11">
        <v>5</v>
      </c>
      <c r="AD9" s="11">
        <v>3</v>
      </c>
      <c r="AE9" s="11">
        <v>8</v>
      </c>
      <c r="AF9" s="9">
        <f t="shared" si="7"/>
        <v>1.0689655172413792</v>
      </c>
      <c r="AG9" s="34">
        <f t="shared" si="8"/>
        <v>5.03246753246753E-2</v>
      </c>
      <c r="AH9" s="10">
        <f t="shared" si="3"/>
        <v>0</v>
      </c>
      <c r="AI9" s="9">
        <f t="shared" si="4"/>
        <v>1.9987680935080026</v>
      </c>
      <c r="AJ9" s="9">
        <f t="shared" si="5"/>
        <v>3.0677336107493818</v>
      </c>
      <c r="AK9" s="14">
        <f t="shared" si="6"/>
        <v>1.9987680935080026</v>
      </c>
    </row>
    <row r="10" spans="1:55" ht="12.75" customHeight="1" x14ac:dyDescent="0.3">
      <c r="A10" s="23">
        <f t="shared" si="9"/>
        <v>7</v>
      </c>
      <c r="B10" s="5" t="s">
        <v>1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1</v>
      </c>
      <c r="W10" s="11">
        <v>2</v>
      </c>
      <c r="X10" s="11">
        <v>3</v>
      </c>
      <c r="Y10" s="11">
        <v>3</v>
      </c>
      <c r="Z10" s="11">
        <v>3</v>
      </c>
      <c r="AA10" s="11">
        <v>1</v>
      </c>
      <c r="AB10" s="11">
        <v>0</v>
      </c>
      <c r="AC10" s="11">
        <v>6</v>
      </c>
      <c r="AD10" s="11">
        <v>3</v>
      </c>
      <c r="AE10" s="11">
        <v>4</v>
      </c>
      <c r="AF10" s="9">
        <f t="shared" si="7"/>
        <v>0.89655172413793105</v>
      </c>
      <c r="AG10" s="34">
        <f t="shared" si="8"/>
        <v>4.2207792207792194E-2</v>
      </c>
      <c r="AH10" s="10">
        <f t="shared" si="3"/>
        <v>0</v>
      </c>
      <c r="AI10" s="9">
        <f t="shared" si="4"/>
        <v>1.588908600855292</v>
      </c>
      <c r="AJ10" s="9">
        <f t="shared" si="5"/>
        <v>2.4854603249932232</v>
      </c>
      <c r="AK10" s="14">
        <f t="shared" si="6"/>
        <v>1.588908600855292</v>
      </c>
    </row>
    <row r="11" spans="1:55" ht="12.75" customHeight="1" x14ac:dyDescent="0.3">
      <c r="A11" s="23">
        <f t="shared" si="9"/>
        <v>8</v>
      </c>
      <c r="B11" s="5" t="s">
        <v>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5</v>
      </c>
      <c r="Y11" s="11">
        <v>3</v>
      </c>
      <c r="Z11" s="11">
        <v>2</v>
      </c>
      <c r="AA11" s="11">
        <v>0</v>
      </c>
      <c r="AB11" s="11">
        <v>0</v>
      </c>
      <c r="AC11" s="11">
        <v>1</v>
      </c>
      <c r="AD11" s="11">
        <v>2</v>
      </c>
      <c r="AE11" s="11">
        <v>6</v>
      </c>
      <c r="AF11" s="9">
        <f t="shared" si="7"/>
        <v>0.65517241379310343</v>
      </c>
      <c r="AG11" s="34">
        <f t="shared" si="8"/>
        <v>3.084415584415583E-2</v>
      </c>
      <c r="AH11" s="10">
        <f t="shared" si="3"/>
        <v>0</v>
      </c>
      <c r="AI11" s="9">
        <f t="shared" si="4"/>
        <v>1.5417027244707049</v>
      </c>
      <c r="AJ11" s="9">
        <f t="shared" si="5"/>
        <v>2.1968751382638083</v>
      </c>
      <c r="AK11" s="14">
        <f t="shared" si="6"/>
        <v>1.5417027244707049</v>
      </c>
    </row>
    <row r="12" spans="1:55" ht="12.75" customHeight="1" x14ac:dyDescent="0.3">
      <c r="A12" s="23">
        <f t="shared" si="9"/>
        <v>9</v>
      </c>
      <c r="B12" s="5" t="s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1</v>
      </c>
      <c r="Z12" s="11">
        <v>5</v>
      </c>
      <c r="AA12" s="11">
        <v>5</v>
      </c>
      <c r="AB12" s="11">
        <v>2</v>
      </c>
      <c r="AC12" s="11">
        <v>0</v>
      </c>
      <c r="AD12" s="11">
        <v>0</v>
      </c>
      <c r="AE12" s="11">
        <v>1</v>
      </c>
      <c r="AF12" s="9">
        <f t="shared" si="7"/>
        <v>0.48275862068965519</v>
      </c>
      <c r="AG12" s="34">
        <f t="shared" si="8"/>
        <v>2.2727272727272717E-2</v>
      </c>
      <c r="AH12" s="10">
        <f t="shared" si="3"/>
        <v>0</v>
      </c>
      <c r="AI12" s="9">
        <f t="shared" si="4"/>
        <v>1.3261299671054765</v>
      </c>
      <c r="AJ12" s="9">
        <f t="shared" si="5"/>
        <v>1.8088885877951317</v>
      </c>
      <c r="AK12" s="14">
        <f t="shared" si="6"/>
        <v>1.3261299671054765</v>
      </c>
    </row>
    <row r="13" spans="1:55" ht="12.75" customHeight="1" x14ac:dyDescent="0.3">
      <c r="A13" s="23">
        <f t="shared" si="9"/>
        <v>10</v>
      </c>
      <c r="B13" s="5" t="s">
        <v>58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4</v>
      </c>
      <c r="V13" s="11">
        <v>1</v>
      </c>
      <c r="W13" s="11">
        <v>0</v>
      </c>
      <c r="X13" s="11">
        <v>1</v>
      </c>
      <c r="Y13" s="11">
        <v>1</v>
      </c>
      <c r="Z13" s="11">
        <v>1</v>
      </c>
      <c r="AA13" s="11">
        <v>1</v>
      </c>
      <c r="AB13" s="11">
        <v>0</v>
      </c>
      <c r="AC13" s="11">
        <v>1</v>
      </c>
      <c r="AD13" s="11">
        <v>2</v>
      </c>
      <c r="AE13" s="11">
        <v>2</v>
      </c>
      <c r="AF13" s="9">
        <f t="shared" si="7"/>
        <v>0.48275862068965519</v>
      </c>
      <c r="AG13" s="34">
        <f t="shared" si="8"/>
        <v>2.2727272727272717E-2</v>
      </c>
      <c r="AH13" s="10">
        <f t="shared" si="3"/>
        <v>0</v>
      </c>
      <c r="AI13" s="9">
        <f t="shared" si="4"/>
        <v>0.91107039304531445</v>
      </c>
      <c r="AJ13" s="9">
        <f t="shared" si="5"/>
        <v>1.3938290137349696</v>
      </c>
      <c r="AK13" s="14">
        <f t="shared" si="6"/>
        <v>0.91107039304531445</v>
      </c>
    </row>
    <row r="14" spans="1:55" ht="12.75" customHeight="1" x14ac:dyDescent="0.3">
      <c r="A14" s="23">
        <f t="shared" si="9"/>
        <v>11</v>
      </c>
      <c r="B14" s="5" t="s">
        <v>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2</v>
      </c>
      <c r="X14" s="11">
        <v>1</v>
      </c>
      <c r="Y14" s="11">
        <v>1</v>
      </c>
      <c r="Z14" s="11">
        <v>1</v>
      </c>
      <c r="AA14" s="11">
        <v>1</v>
      </c>
      <c r="AB14" s="11">
        <v>0</v>
      </c>
      <c r="AC14" s="11">
        <v>1</v>
      </c>
      <c r="AD14" s="11">
        <v>3</v>
      </c>
      <c r="AE14" s="11">
        <v>4</v>
      </c>
      <c r="AF14" s="9">
        <f t="shared" si="7"/>
        <v>0.48275862068965519</v>
      </c>
      <c r="AG14" s="34">
        <f t="shared" si="8"/>
        <v>2.2727272727272717E-2</v>
      </c>
      <c r="AH14" s="10">
        <f t="shared" si="3"/>
        <v>0</v>
      </c>
      <c r="AI14" s="9">
        <f t="shared" si="4"/>
        <v>0.98636017962045019</v>
      </c>
      <c r="AJ14" s="9">
        <f t="shared" si="5"/>
        <v>1.4691188003101054</v>
      </c>
      <c r="AK14" s="14">
        <f t="shared" si="6"/>
        <v>0.98636017962045019</v>
      </c>
    </row>
    <row r="15" spans="1:55" ht="12.75" customHeight="1" x14ac:dyDescent="0.3">
      <c r="A15" s="23">
        <f t="shared" si="9"/>
        <v>12</v>
      </c>
      <c r="B15" s="5" t="s">
        <v>10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3</v>
      </c>
      <c r="V15" s="11">
        <v>2</v>
      </c>
      <c r="W15" s="11">
        <v>2</v>
      </c>
      <c r="X15" s="11">
        <v>1</v>
      </c>
      <c r="Y15" s="11">
        <v>1</v>
      </c>
      <c r="Z15" s="11">
        <v>0</v>
      </c>
      <c r="AA15" s="11">
        <v>0</v>
      </c>
      <c r="AB15" s="11">
        <v>1</v>
      </c>
      <c r="AC15" s="11">
        <v>1</v>
      </c>
      <c r="AD15" s="11">
        <v>0</v>
      </c>
      <c r="AE15" s="11">
        <v>1</v>
      </c>
      <c r="AF15" s="9">
        <f t="shared" si="7"/>
        <v>0.41379310344827586</v>
      </c>
      <c r="AG15" s="34">
        <f t="shared" si="8"/>
        <v>1.9480519480519473E-2</v>
      </c>
      <c r="AH15" s="10">
        <f t="shared" si="3"/>
        <v>0</v>
      </c>
      <c r="AI15" s="9">
        <f t="shared" si="4"/>
        <v>0.77998357946590979</v>
      </c>
      <c r="AJ15" s="9">
        <f t="shared" si="5"/>
        <v>1.1937766829141856</v>
      </c>
      <c r="AK15" s="14">
        <f t="shared" si="6"/>
        <v>0.77998357946590979</v>
      </c>
    </row>
    <row r="16" spans="1:55" ht="12.75" customHeight="1" x14ac:dyDescent="0.3">
      <c r="A16" s="23">
        <f t="shared" si="9"/>
        <v>13</v>
      </c>
      <c r="B16" s="5" t="s">
        <v>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2</v>
      </c>
      <c r="Z16" s="11">
        <v>0</v>
      </c>
      <c r="AA16" s="11">
        <v>1</v>
      </c>
      <c r="AB16" s="11">
        <v>0</v>
      </c>
      <c r="AC16" s="11">
        <v>4</v>
      </c>
      <c r="AD16" s="11">
        <v>1</v>
      </c>
      <c r="AE16" s="11">
        <v>3</v>
      </c>
      <c r="AF16" s="9">
        <f t="shared" si="7"/>
        <v>0.37931034482758619</v>
      </c>
      <c r="AG16" s="34">
        <f t="shared" si="8"/>
        <v>1.7857142857142849E-2</v>
      </c>
      <c r="AH16" s="10">
        <f t="shared" si="3"/>
        <v>0</v>
      </c>
      <c r="AI16" s="9">
        <f t="shared" si="4"/>
        <v>0.97884017021050684</v>
      </c>
      <c r="AJ16" s="9">
        <f t="shared" si="5"/>
        <v>1.358150515038093</v>
      </c>
      <c r="AK16" s="14">
        <f t="shared" si="6"/>
        <v>0.97884017021050684</v>
      </c>
    </row>
    <row r="17" spans="1:37" ht="12.75" customHeight="1" x14ac:dyDescent="0.3">
      <c r="A17" s="23">
        <f t="shared" si="9"/>
        <v>14</v>
      </c>
      <c r="B17" s="5" t="s">
        <v>11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3</v>
      </c>
      <c r="V17" s="11">
        <v>0</v>
      </c>
      <c r="W17" s="11">
        <v>0</v>
      </c>
      <c r="X17" s="11">
        <v>0</v>
      </c>
      <c r="Y17" s="11">
        <v>1</v>
      </c>
      <c r="Z17" s="11">
        <v>1</v>
      </c>
      <c r="AA17" s="11">
        <v>0</v>
      </c>
      <c r="AB17" s="11">
        <v>0</v>
      </c>
      <c r="AC17" s="11">
        <v>0</v>
      </c>
      <c r="AD17" s="11">
        <v>4</v>
      </c>
      <c r="AE17" s="11">
        <v>0</v>
      </c>
      <c r="AF17" s="9">
        <f t="shared" si="7"/>
        <v>0.31034482758620691</v>
      </c>
      <c r="AG17" s="34">
        <f t="shared" si="8"/>
        <v>1.4610389610389605E-2</v>
      </c>
      <c r="AH17" s="10">
        <f t="shared" si="3"/>
        <v>0</v>
      </c>
      <c r="AI17" s="9">
        <f t="shared" si="4"/>
        <v>0.92980214008381024</v>
      </c>
      <c r="AJ17" s="9">
        <f t="shared" si="5"/>
        <v>1.2401469676700172</v>
      </c>
      <c r="AK17" s="14">
        <f t="shared" si="6"/>
        <v>0.92980214008381024</v>
      </c>
    </row>
    <row r="18" spans="1:37" ht="12.75" customHeight="1" x14ac:dyDescent="0.3">
      <c r="A18" s="23">
        <f t="shared" si="9"/>
        <v>15</v>
      </c>
      <c r="B18" s="5" t="s">
        <v>16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1</v>
      </c>
      <c r="V18" s="11">
        <v>1</v>
      </c>
      <c r="W18" s="11">
        <v>1</v>
      </c>
      <c r="X18" s="11">
        <v>0</v>
      </c>
      <c r="Y18" s="11">
        <v>1</v>
      </c>
      <c r="Z18" s="11">
        <v>0</v>
      </c>
      <c r="AA18" s="11">
        <v>1</v>
      </c>
      <c r="AB18" s="11">
        <v>0</v>
      </c>
      <c r="AC18" s="11">
        <v>1</v>
      </c>
      <c r="AD18" s="11">
        <v>1</v>
      </c>
      <c r="AE18" s="11">
        <v>2</v>
      </c>
      <c r="AF18" s="9">
        <f t="shared" si="7"/>
        <v>0.31034482758620691</v>
      </c>
      <c r="AG18" s="34">
        <f t="shared" si="8"/>
        <v>1.4610389610389605E-2</v>
      </c>
      <c r="AH18" s="10">
        <f t="shared" si="3"/>
        <v>0</v>
      </c>
      <c r="AI18" s="9">
        <f t="shared" si="4"/>
        <v>0.54139029200370969</v>
      </c>
      <c r="AJ18" s="9">
        <f t="shared" si="5"/>
        <v>0.85173511958991655</v>
      </c>
      <c r="AK18" s="14">
        <f t="shared" si="6"/>
        <v>0.54139029200370969</v>
      </c>
    </row>
    <row r="19" spans="1:37" ht="12.75" customHeight="1" x14ac:dyDescent="0.3">
      <c r="A19" s="23">
        <f t="shared" si="9"/>
        <v>16</v>
      </c>
      <c r="B19" s="5" t="s">
        <v>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1</v>
      </c>
      <c r="Y19" s="11">
        <v>0</v>
      </c>
      <c r="Z19" s="11">
        <v>2</v>
      </c>
      <c r="AA19" s="11">
        <v>0</v>
      </c>
      <c r="AB19" s="11">
        <v>1</v>
      </c>
      <c r="AC19" s="11">
        <v>0</v>
      </c>
      <c r="AD19" s="11">
        <v>1</v>
      </c>
      <c r="AE19" s="11">
        <v>3</v>
      </c>
      <c r="AF19" s="9">
        <f t="shared" si="7"/>
        <v>0.27586206896551724</v>
      </c>
      <c r="AG19" s="34">
        <f t="shared" si="8"/>
        <v>1.2987012987012981E-2</v>
      </c>
      <c r="AH19" s="10">
        <f t="shared" si="3"/>
        <v>0</v>
      </c>
      <c r="AI19" s="9">
        <f t="shared" si="4"/>
        <v>0.70186240634359642</v>
      </c>
      <c r="AJ19" s="9">
        <f t="shared" si="5"/>
        <v>0.97772447530911366</v>
      </c>
      <c r="AK19" s="14">
        <f t="shared" si="6"/>
        <v>0.70186240634359642</v>
      </c>
    </row>
    <row r="20" spans="1:37" ht="12.75" customHeight="1" x14ac:dyDescent="0.3">
      <c r="A20" s="23">
        <f t="shared" si="9"/>
        <v>17</v>
      </c>
      <c r="B20" s="5" t="s">
        <v>14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1</v>
      </c>
      <c r="Y20" s="11">
        <v>1</v>
      </c>
      <c r="Z20" s="11">
        <v>0</v>
      </c>
      <c r="AA20" s="11">
        <v>0</v>
      </c>
      <c r="AB20" s="11">
        <v>2</v>
      </c>
      <c r="AC20" s="11">
        <v>0</v>
      </c>
      <c r="AD20" s="11">
        <v>1</v>
      </c>
      <c r="AE20" s="11">
        <v>1</v>
      </c>
      <c r="AF20" s="9">
        <f t="shared" si="7"/>
        <v>0.20689655172413793</v>
      </c>
      <c r="AG20" s="34">
        <f t="shared" si="8"/>
        <v>9.7402597402597366E-3</v>
      </c>
      <c r="AH20" s="10">
        <f t="shared" si="3"/>
        <v>0</v>
      </c>
      <c r="AI20" s="9">
        <f t="shared" si="4"/>
        <v>0.49130368444051747</v>
      </c>
      <c r="AJ20" s="9">
        <f t="shared" si="5"/>
        <v>0.69820023616465543</v>
      </c>
      <c r="AK20" s="14">
        <f t="shared" si="6"/>
        <v>0.49130368444051747</v>
      </c>
    </row>
    <row r="21" spans="1:37" ht="12.75" customHeight="1" x14ac:dyDescent="0.3">
      <c r="A21" s="23">
        <f t="shared" si="9"/>
        <v>18</v>
      </c>
      <c r="B21" s="5" t="s">
        <v>19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1</v>
      </c>
      <c r="W21" s="11">
        <v>1</v>
      </c>
      <c r="X21" s="11">
        <v>0</v>
      </c>
      <c r="Y21" s="11">
        <v>0</v>
      </c>
      <c r="Z21" s="11">
        <v>0</v>
      </c>
      <c r="AA21" s="11">
        <v>1</v>
      </c>
      <c r="AB21" s="11">
        <v>0</v>
      </c>
      <c r="AC21" s="11">
        <v>0</v>
      </c>
      <c r="AD21" s="11">
        <v>2</v>
      </c>
      <c r="AE21" s="11">
        <v>1</v>
      </c>
      <c r="AF21" s="9">
        <f t="shared" si="7"/>
        <v>0.20689655172413793</v>
      </c>
      <c r="AG21" s="34">
        <f t="shared" si="8"/>
        <v>9.7402597402597366E-3</v>
      </c>
      <c r="AH21" s="10">
        <f t="shared" si="3"/>
        <v>0</v>
      </c>
      <c r="AI21" s="9">
        <f t="shared" si="4"/>
        <v>0.49130368444051747</v>
      </c>
      <c r="AJ21" s="9">
        <f t="shared" si="5"/>
        <v>0.69820023616465543</v>
      </c>
      <c r="AK21" s="14">
        <f t="shared" si="6"/>
        <v>0.49130368444051747</v>
      </c>
    </row>
    <row r="22" spans="1:37" ht="12.75" customHeight="1" x14ac:dyDescent="0.3">
      <c r="A22" s="23">
        <f t="shared" si="9"/>
        <v>19</v>
      </c>
      <c r="B22" s="5" t="s">
        <v>26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1</v>
      </c>
      <c r="AB22" s="11">
        <v>3</v>
      </c>
      <c r="AC22" s="11">
        <v>0</v>
      </c>
      <c r="AD22" s="11">
        <v>0</v>
      </c>
      <c r="AE22" s="11">
        <v>1</v>
      </c>
      <c r="AF22" s="9">
        <f t="shared" si="7"/>
        <v>0.17241379310344829</v>
      </c>
      <c r="AG22" s="34">
        <f t="shared" si="8"/>
        <v>8.1168831168831144E-3</v>
      </c>
      <c r="AH22" s="10">
        <f t="shared" si="3"/>
        <v>0</v>
      </c>
      <c r="AI22" s="9">
        <f t="shared" si="4"/>
        <v>0.60172166781431546</v>
      </c>
      <c r="AJ22" s="9">
        <f t="shared" si="5"/>
        <v>0.77413546091776375</v>
      </c>
      <c r="AK22" s="14">
        <f t="shared" si="6"/>
        <v>0.60172166781431546</v>
      </c>
    </row>
    <row r="23" spans="1:37" ht="12.75" customHeight="1" x14ac:dyDescent="0.3">
      <c r="A23" s="23">
        <f t="shared" si="9"/>
        <v>20</v>
      </c>
      <c r="B23" s="5" t="s">
        <v>17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1</v>
      </c>
      <c r="AA23" s="11">
        <v>1</v>
      </c>
      <c r="AB23" s="11">
        <v>1</v>
      </c>
      <c r="AC23" s="11">
        <v>0</v>
      </c>
      <c r="AD23" s="11">
        <v>1</v>
      </c>
      <c r="AE23" s="11">
        <v>0</v>
      </c>
      <c r="AF23" s="9">
        <f t="shared" si="7"/>
        <v>0.13793103448275862</v>
      </c>
      <c r="AG23" s="34">
        <f t="shared" si="8"/>
        <v>6.4935064935064905E-3</v>
      </c>
      <c r="AH23" s="10">
        <f t="shared" si="3"/>
        <v>0</v>
      </c>
      <c r="AI23" s="9">
        <f t="shared" si="4"/>
        <v>0.35093120317179821</v>
      </c>
      <c r="AJ23" s="9">
        <f t="shared" si="5"/>
        <v>0.48886223765455683</v>
      </c>
      <c r="AK23" s="14">
        <f t="shared" si="6"/>
        <v>0.35093120317179821</v>
      </c>
    </row>
    <row r="24" spans="1:37" ht="12.75" customHeight="1" x14ac:dyDescent="0.3">
      <c r="A24" s="23">
        <f t="shared" si="9"/>
        <v>21</v>
      </c>
      <c r="B24" s="5" t="s">
        <v>21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1</v>
      </c>
      <c r="V24" s="11">
        <v>0</v>
      </c>
      <c r="W24" s="11">
        <v>0</v>
      </c>
      <c r="X24" s="11">
        <v>0</v>
      </c>
      <c r="Y24" s="11">
        <v>0</v>
      </c>
      <c r="Z24" s="11">
        <v>1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9">
        <f t="shared" si="7"/>
        <v>6.8965517241379309E-2</v>
      </c>
      <c r="AG24" s="34">
        <f t="shared" si="8"/>
        <v>3.2467532467532452E-3</v>
      </c>
      <c r="AH24" s="10">
        <f t="shared" si="3"/>
        <v>0</v>
      </c>
      <c r="AI24" s="9">
        <f t="shared" si="4"/>
        <v>0.25788071477756375</v>
      </c>
      <c r="AJ24" s="9">
        <f t="shared" si="5"/>
        <v>0.32684623201894303</v>
      </c>
      <c r="AK24" s="14">
        <f t="shared" si="6"/>
        <v>0.25788071477756375</v>
      </c>
    </row>
    <row r="25" spans="1:37" ht="12.75" customHeight="1" x14ac:dyDescent="0.3">
      <c r="A25" s="23">
        <f t="shared" si="9"/>
        <v>22</v>
      </c>
      <c r="B25" s="5" t="s">
        <v>24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</v>
      </c>
      <c r="Z25" s="11">
        <v>0</v>
      </c>
      <c r="AA25" s="11">
        <v>0</v>
      </c>
      <c r="AB25" s="11">
        <v>0</v>
      </c>
      <c r="AC25" s="11">
        <v>0</v>
      </c>
      <c r="AD25" s="11">
        <v>1</v>
      </c>
      <c r="AE25" s="11">
        <v>0</v>
      </c>
      <c r="AF25" s="9">
        <f t="shared" si="7"/>
        <v>6.8965517241379309E-2</v>
      </c>
      <c r="AG25" s="34">
        <f t="shared" si="8"/>
        <v>3.2467532467532452E-3</v>
      </c>
      <c r="AH25" s="10">
        <f t="shared" si="3"/>
        <v>0</v>
      </c>
      <c r="AI25" s="9">
        <f t="shared" si="4"/>
        <v>0.25788071477756375</v>
      </c>
      <c r="AJ25" s="9">
        <f t="shared" si="5"/>
        <v>0.32684623201894303</v>
      </c>
      <c r="AK25" s="14">
        <f t="shared" si="6"/>
        <v>0.25788071477756375</v>
      </c>
    </row>
    <row r="26" spans="1:37" ht="12.75" customHeight="1" x14ac:dyDescent="0.3">
      <c r="A26" s="23">
        <f t="shared" si="9"/>
        <v>23</v>
      </c>
      <c r="B26" s="5" t="s">
        <v>22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1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9">
        <f t="shared" si="7"/>
        <v>3.4482758620689655E-2</v>
      </c>
      <c r="AG26" s="34">
        <f t="shared" si="8"/>
        <v>1.6233766233766226E-3</v>
      </c>
      <c r="AH26" s="10">
        <f t="shared" si="3"/>
        <v>0</v>
      </c>
      <c r="AI26" s="9">
        <f t="shared" si="4"/>
        <v>0.18569533817705186</v>
      </c>
      <c r="AJ26" s="9">
        <f t="shared" si="5"/>
        <v>0.22017809679774153</v>
      </c>
      <c r="AK26" s="14">
        <f t="shared" si="6"/>
        <v>0.18569533817705186</v>
      </c>
    </row>
    <row r="27" spans="1:37" ht="12.75" customHeight="1" x14ac:dyDescent="0.3">
      <c r="A27" s="23">
        <f t="shared" si="9"/>
        <v>24</v>
      </c>
      <c r="B27" s="5" t="s">
        <v>50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1</v>
      </c>
      <c r="AB27" s="11">
        <v>0</v>
      </c>
      <c r="AC27" s="11">
        <v>0</v>
      </c>
      <c r="AD27" s="11">
        <v>0</v>
      </c>
      <c r="AE27" s="11">
        <v>0</v>
      </c>
      <c r="AF27" s="9">
        <f t="shared" si="7"/>
        <v>3.4482758620689655E-2</v>
      </c>
      <c r="AG27" s="34">
        <f t="shared" si="8"/>
        <v>1.6233766233766226E-3</v>
      </c>
      <c r="AH27" s="10">
        <f t="shared" si="3"/>
        <v>0</v>
      </c>
      <c r="AI27" s="9">
        <f t="shared" si="4"/>
        <v>0.18569533817705186</v>
      </c>
      <c r="AJ27" s="9">
        <f t="shared" si="5"/>
        <v>0.22017809679774153</v>
      </c>
      <c r="AK27" s="14">
        <f t="shared" si="6"/>
        <v>0.18569533817705186</v>
      </c>
    </row>
    <row r="28" spans="1:37" ht="12.75" customHeight="1" x14ac:dyDescent="0.3">
      <c r="A28" s="23">
        <f t="shared" si="9"/>
        <v>25</v>
      </c>
      <c r="B28" s="5" t="s">
        <v>13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1</v>
      </c>
      <c r="AD28" s="11">
        <v>0</v>
      </c>
      <c r="AE28" s="11">
        <v>0</v>
      </c>
      <c r="AF28" s="9">
        <f t="shared" si="7"/>
        <v>3.4482758620689655E-2</v>
      </c>
      <c r="AG28" s="34">
        <f t="shared" si="8"/>
        <v>1.6233766233766226E-3</v>
      </c>
      <c r="AH28" s="10">
        <f t="shared" si="3"/>
        <v>0</v>
      </c>
      <c r="AI28" s="9">
        <f t="shared" si="4"/>
        <v>0.18569533817705186</v>
      </c>
      <c r="AJ28" s="9">
        <f t="shared" si="5"/>
        <v>0.22017809679774153</v>
      </c>
      <c r="AK28" s="14">
        <f t="shared" si="6"/>
        <v>0.18569533817705186</v>
      </c>
    </row>
    <row r="29" spans="1:37" ht="12.75" customHeight="1" x14ac:dyDescent="0.3">
      <c r="A29" s="23">
        <f t="shared" si="9"/>
        <v>26</v>
      </c>
      <c r="B29" s="5" t="s">
        <v>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1</v>
      </c>
      <c r="AD29" s="11">
        <v>0</v>
      </c>
      <c r="AE29" s="11">
        <v>0</v>
      </c>
      <c r="AF29" s="9">
        <f t="shared" si="7"/>
        <v>3.4482758620689655E-2</v>
      </c>
      <c r="AG29" s="34">
        <f t="shared" si="8"/>
        <v>1.6233766233766226E-3</v>
      </c>
      <c r="AH29" s="10">
        <f t="shared" si="3"/>
        <v>0</v>
      </c>
      <c r="AI29" s="9">
        <f t="shared" si="4"/>
        <v>0.18569533817705186</v>
      </c>
      <c r="AJ29" s="9">
        <f t="shared" si="5"/>
        <v>0.22017809679774153</v>
      </c>
      <c r="AK29" s="14">
        <f t="shared" si="6"/>
        <v>0.18569533817705186</v>
      </c>
    </row>
    <row r="30" spans="1:37" ht="12.75" customHeight="1" x14ac:dyDescent="0.3">
      <c r="A30" s="23">
        <f t="shared" si="9"/>
        <v>27</v>
      </c>
      <c r="B30" s="5" t="s">
        <v>23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1</v>
      </c>
      <c r="AE30" s="11">
        <v>0</v>
      </c>
      <c r="AF30" s="9">
        <f t="shared" si="7"/>
        <v>3.4482758620689655E-2</v>
      </c>
      <c r="AG30" s="34">
        <f t="shared" si="8"/>
        <v>1.6233766233766226E-3</v>
      </c>
      <c r="AH30" s="10">
        <f t="shared" si="3"/>
        <v>0</v>
      </c>
      <c r="AI30" s="9">
        <f t="shared" si="4"/>
        <v>0.18569533817705186</v>
      </c>
      <c r="AJ30" s="9">
        <f t="shared" si="5"/>
        <v>0.22017809679774153</v>
      </c>
      <c r="AK30" s="14">
        <f t="shared" si="6"/>
        <v>0.18569533817705186</v>
      </c>
    </row>
    <row r="31" spans="1:37" ht="12.75" customHeight="1" x14ac:dyDescent="0.3">
      <c r="A31" s="23">
        <f t="shared" si="9"/>
        <v>28</v>
      </c>
      <c r="B31" s="5" t="s">
        <v>15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1</v>
      </c>
      <c r="AF31" s="9">
        <f t="shared" si="7"/>
        <v>3.4482758620689655E-2</v>
      </c>
      <c r="AG31" s="34">
        <f t="shared" si="8"/>
        <v>1.6233766233766226E-3</v>
      </c>
      <c r="AH31" s="10">
        <f t="shared" si="3"/>
        <v>0</v>
      </c>
      <c r="AI31" s="9">
        <f t="shared" si="4"/>
        <v>0.18569533817705186</v>
      </c>
      <c r="AJ31" s="9">
        <f t="shared" si="5"/>
        <v>0.22017809679774153</v>
      </c>
      <c r="AK31" s="14">
        <f t="shared" si="6"/>
        <v>0.18569533817705186</v>
      </c>
    </row>
    <row r="32" spans="1:37" ht="12.75" customHeight="1" x14ac:dyDescent="0.3">
      <c r="A32" s="23">
        <f t="shared" si="9"/>
        <v>29</v>
      </c>
      <c r="B32" s="5" t="s">
        <v>28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9">
        <f t="shared" si="7"/>
        <v>0</v>
      </c>
      <c r="AG32" s="34">
        <f t="shared" si="8"/>
        <v>0</v>
      </c>
      <c r="AH32" s="10">
        <f t="shared" si="3"/>
        <v>0</v>
      </c>
      <c r="AI32" s="9">
        <f t="shared" si="4"/>
        <v>0</v>
      </c>
      <c r="AJ32" s="9">
        <f t="shared" si="5"/>
        <v>0</v>
      </c>
      <c r="AK32" s="14">
        <f t="shared" si="6"/>
        <v>0</v>
      </c>
    </row>
    <row r="33" spans="1:37" ht="12.75" customHeight="1" x14ac:dyDescent="0.3">
      <c r="A33" s="23">
        <f t="shared" si="9"/>
        <v>30</v>
      </c>
      <c r="B33" s="5" t="s">
        <v>60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9">
        <f t="shared" si="7"/>
        <v>0</v>
      </c>
      <c r="AG33" s="34">
        <f t="shared" si="8"/>
        <v>0</v>
      </c>
      <c r="AH33" s="10">
        <f t="shared" si="3"/>
        <v>0</v>
      </c>
      <c r="AI33" s="9">
        <f t="shared" si="4"/>
        <v>0</v>
      </c>
      <c r="AJ33" s="9">
        <f t="shared" si="5"/>
        <v>0</v>
      </c>
      <c r="AK33" s="14">
        <f t="shared" si="6"/>
        <v>0</v>
      </c>
    </row>
    <row r="34" spans="1:37" ht="12.75" customHeight="1" x14ac:dyDescent="0.3">
      <c r="A34" s="23">
        <v>31</v>
      </c>
      <c r="B34" s="5" t="s">
        <v>18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9">
        <f t="shared" si="7"/>
        <v>0</v>
      </c>
      <c r="AG34" s="34">
        <f t="shared" si="8"/>
        <v>0</v>
      </c>
      <c r="AH34" s="10">
        <f t="shared" si="3"/>
        <v>0</v>
      </c>
      <c r="AI34" s="9">
        <f t="shared" si="4"/>
        <v>0</v>
      </c>
      <c r="AJ34" s="9">
        <f t="shared" si="5"/>
        <v>0</v>
      </c>
      <c r="AK34" s="14">
        <f t="shared" si="6"/>
        <v>0</v>
      </c>
    </row>
    <row r="35" spans="1:37" ht="12.75" customHeight="1" x14ac:dyDescent="0.3">
      <c r="A35" s="23">
        <v>32</v>
      </c>
      <c r="B35" s="5" t="s">
        <v>20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9">
        <f t="shared" si="7"/>
        <v>0</v>
      </c>
      <c r="AG35" s="34">
        <f t="shared" si="8"/>
        <v>0</v>
      </c>
      <c r="AH35" s="10">
        <f t="shared" si="3"/>
        <v>0</v>
      </c>
      <c r="AI35" s="9">
        <f t="shared" si="4"/>
        <v>0</v>
      </c>
      <c r="AJ35" s="9">
        <f t="shared" si="5"/>
        <v>0</v>
      </c>
      <c r="AK35" s="14">
        <f t="shared" si="6"/>
        <v>0</v>
      </c>
    </row>
    <row r="36" spans="1:37" ht="12.75" customHeight="1" x14ac:dyDescent="0.3">
      <c r="A36" s="23">
        <v>33</v>
      </c>
      <c r="B36" s="5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9">
        <f t="shared" si="7"/>
        <v>0</v>
      </c>
      <c r="AG36" s="34">
        <f t="shared" si="8"/>
        <v>0</v>
      </c>
      <c r="AH36" s="10">
        <f t="shared" si="3"/>
        <v>0</v>
      </c>
      <c r="AI36" s="9">
        <f t="shared" si="4"/>
        <v>0</v>
      </c>
      <c r="AJ36" s="9">
        <f t="shared" si="5"/>
        <v>0</v>
      </c>
      <c r="AK36" s="14">
        <f t="shared" si="6"/>
        <v>0</v>
      </c>
    </row>
    <row r="37" spans="1:37" ht="12.75" customHeight="1" x14ac:dyDescent="0.3">
      <c r="B37" s="3" t="s">
        <v>37</v>
      </c>
      <c r="C37" s="25" t="str">
        <f t="shared" ref="C37:AE37" si="10">IF(SUM(C4:C36)=0,"",SUM(C4:C36))</f>
        <v/>
      </c>
      <c r="D37" s="25" t="str">
        <f t="shared" si="10"/>
        <v/>
      </c>
      <c r="E37" s="25" t="str">
        <f t="shared" si="10"/>
        <v/>
      </c>
      <c r="F37" s="25" t="str">
        <f t="shared" si="10"/>
        <v/>
      </c>
      <c r="G37" s="25" t="str">
        <f t="shared" si="10"/>
        <v/>
      </c>
      <c r="H37" s="25" t="str">
        <f t="shared" si="10"/>
        <v/>
      </c>
      <c r="I37" s="25" t="str">
        <f t="shared" si="10"/>
        <v/>
      </c>
      <c r="J37" s="25" t="str">
        <f t="shared" si="10"/>
        <v/>
      </c>
      <c r="K37" s="25" t="str">
        <f t="shared" si="10"/>
        <v/>
      </c>
      <c r="L37" s="25" t="str">
        <f t="shared" si="10"/>
        <v/>
      </c>
      <c r="M37" s="25" t="str">
        <f t="shared" si="10"/>
        <v/>
      </c>
      <c r="N37" s="25" t="str">
        <f t="shared" si="10"/>
        <v/>
      </c>
      <c r="O37" s="25" t="str">
        <f t="shared" si="10"/>
        <v/>
      </c>
      <c r="P37" s="25" t="str">
        <f t="shared" si="10"/>
        <v/>
      </c>
      <c r="Q37" s="25" t="str">
        <f t="shared" si="10"/>
        <v/>
      </c>
      <c r="R37" s="25" t="str">
        <f t="shared" si="10"/>
        <v/>
      </c>
      <c r="S37" s="25" t="str">
        <f t="shared" si="10"/>
        <v/>
      </c>
      <c r="T37" s="25" t="str">
        <f t="shared" si="10"/>
        <v/>
      </c>
      <c r="U37" s="25">
        <f t="shared" si="10"/>
        <v>31</v>
      </c>
      <c r="V37" s="25">
        <f t="shared" si="10"/>
        <v>39</v>
      </c>
      <c r="W37" s="25">
        <f t="shared" si="10"/>
        <v>34</v>
      </c>
      <c r="X37" s="25">
        <f t="shared" si="10"/>
        <v>61</v>
      </c>
      <c r="Y37" s="25">
        <f t="shared" si="10"/>
        <v>50</v>
      </c>
      <c r="Z37" s="25">
        <f t="shared" si="10"/>
        <v>41</v>
      </c>
      <c r="AA37" s="25">
        <f t="shared" si="10"/>
        <v>47</v>
      </c>
      <c r="AB37" s="25">
        <f t="shared" si="10"/>
        <v>48</v>
      </c>
      <c r="AC37" s="25">
        <f t="shared" si="10"/>
        <v>63</v>
      </c>
      <c r="AD37" s="25">
        <f t="shared" si="10"/>
        <v>87</v>
      </c>
      <c r="AE37" s="25">
        <f t="shared" si="10"/>
        <v>115</v>
      </c>
    </row>
    <row r="41" spans="1:37" ht="12.75" hidden="1" customHeight="1" x14ac:dyDescent="0.3">
      <c r="B41" s="2">
        <v>7</v>
      </c>
    </row>
    <row r="42" spans="1:37" ht="12.75" customHeight="1" x14ac:dyDescent="0.3">
      <c r="B42" s="16" t="s">
        <v>36</v>
      </c>
      <c r="C42" s="18">
        <f t="shared" ref="C42:AF42" si="11">$AK$44</f>
        <v>1.9987680935080026</v>
      </c>
      <c r="D42" s="18">
        <f t="shared" si="11"/>
        <v>1.9987680935080026</v>
      </c>
      <c r="E42" s="30">
        <f t="shared" si="11"/>
        <v>1.9987680935080026</v>
      </c>
      <c r="F42" s="30">
        <f t="shared" si="11"/>
        <v>1.9987680935080026</v>
      </c>
      <c r="G42" s="30">
        <f t="shared" si="11"/>
        <v>1.9987680935080026</v>
      </c>
      <c r="H42" s="30">
        <f t="shared" si="11"/>
        <v>1.9987680935080026</v>
      </c>
      <c r="I42" s="30">
        <f t="shared" si="11"/>
        <v>1.9987680935080026</v>
      </c>
      <c r="J42" s="30">
        <f t="shared" si="11"/>
        <v>1.9987680935080026</v>
      </c>
      <c r="K42" s="30">
        <f t="shared" si="11"/>
        <v>1.9987680935080026</v>
      </c>
      <c r="L42" s="30">
        <f t="shared" si="11"/>
        <v>1.9987680935080026</v>
      </c>
      <c r="M42" s="30">
        <f t="shared" si="11"/>
        <v>1.9987680935080026</v>
      </c>
      <c r="N42" s="30">
        <f t="shared" si="11"/>
        <v>1.9987680935080026</v>
      </c>
      <c r="O42" s="30">
        <f t="shared" si="11"/>
        <v>1.9987680935080026</v>
      </c>
      <c r="P42" s="30">
        <f t="shared" si="11"/>
        <v>1.9987680935080026</v>
      </c>
      <c r="Q42" s="30">
        <f t="shared" si="11"/>
        <v>1.9987680935080026</v>
      </c>
      <c r="R42" s="30">
        <f t="shared" si="11"/>
        <v>1.9987680935080026</v>
      </c>
      <c r="S42" s="30">
        <f t="shared" si="11"/>
        <v>1.9987680935080026</v>
      </c>
      <c r="T42" s="30">
        <f t="shared" si="11"/>
        <v>1.9987680935080026</v>
      </c>
      <c r="U42" s="30">
        <f t="shared" si="11"/>
        <v>1.9987680935080026</v>
      </c>
      <c r="V42" s="30">
        <f t="shared" si="11"/>
        <v>1.9987680935080026</v>
      </c>
      <c r="W42" s="30">
        <f t="shared" si="11"/>
        <v>1.9987680935080026</v>
      </c>
      <c r="X42" s="30">
        <f t="shared" si="11"/>
        <v>1.9987680935080026</v>
      </c>
      <c r="Y42" s="30">
        <f t="shared" si="11"/>
        <v>1.9987680935080026</v>
      </c>
      <c r="Z42" s="30">
        <f t="shared" si="11"/>
        <v>1.9987680935080026</v>
      </c>
      <c r="AA42" s="30">
        <f t="shared" si="11"/>
        <v>1.9987680935080026</v>
      </c>
      <c r="AB42" s="30">
        <f t="shared" si="11"/>
        <v>1.9987680935080026</v>
      </c>
      <c r="AC42" s="30">
        <f t="shared" si="11"/>
        <v>1.9987680935080026</v>
      </c>
      <c r="AD42" s="30">
        <f t="shared" si="11"/>
        <v>1.9987680935080026</v>
      </c>
      <c r="AE42" s="30">
        <f t="shared" si="11"/>
        <v>1.9987680935080026</v>
      </c>
      <c r="AF42" s="18">
        <f t="shared" si="11"/>
        <v>1.9987680935080026</v>
      </c>
      <c r="AG42" s="18"/>
      <c r="AH42" s="18">
        <f>$AK$44</f>
        <v>1.9987680935080026</v>
      </c>
      <c r="AI42" s="18">
        <f>$AK$44</f>
        <v>1.9987680935080026</v>
      </c>
      <c r="AJ42" s="18">
        <f>$AK$44</f>
        <v>1.9987680935080026</v>
      </c>
      <c r="AK42" s="18">
        <f>$AK$44</f>
        <v>1.9987680935080026</v>
      </c>
    </row>
    <row r="43" spans="1:37" ht="12.75" customHeight="1" x14ac:dyDescent="0.3">
      <c r="B43" s="16" t="s">
        <v>38</v>
      </c>
      <c r="C43" s="18">
        <f t="shared" ref="C43:AF43" si="12">$AJ$44</f>
        <v>3.0677336107493818</v>
      </c>
      <c r="D43" s="18">
        <f t="shared" si="12"/>
        <v>3.0677336107493818</v>
      </c>
      <c r="E43" s="30">
        <f t="shared" si="12"/>
        <v>3.0677336107493818</v>
      </c>
      <c r="F43" s="30">
        <f t="shared" si="12"/>
        <v>3.0677336107493818</v>
      </c>
      <c r="G43" s="30">
        <f t="shared" si="12"/>
        <v>3.0677336107493818</v>
      </c>
      <c r="H43" s="30">
        <f t="shared" si="12"/>
        <v>3.0677336107493818</v>
      </c>
      <c r="I43" s="30">
        <f t="shared" si="12"/>
        <v>3.0677336107493818</v>
      </c>
      <c r="J43" s="30">
        <f t="shared" si="12"/>
        <v>3.0677336107493818</v>
      </c>
      <c r="K43" s="30">
        <f t="shared" si="12"/>
        <v>3.0677336107493818</v>
      </c>
      <c r="L43" s="30">
        <f t="shared" si="12"/>
        <v>3.0677336107493818</v>
      </c>
      <c r="M43" s="30">
        <f t="shared" si="12"/>
        <v>3.0677336107493818</v>
      </c>
      <c r="N43" s="30">
        <f t="shared" si="12"/>
        <v>3.0677336107493818</v>
      </c>
      <c r="O43" s="30">
        <f t="shared" si="12"/>
        <v>3.0677336107493818</v>
      </c>
      <c r="P43" s="30">
        <f t="shared" si="12"/>
        <v>3.0677336107493818</v>
      </c>
      <c r="Q43" s="30">
        <f t="shared" si="12"/>
        <v>3.0677336107493818</v>
      </c>
      <c r="R43" s="30">
        <f t="shared" si="12"/>
        <v>3.0677336107493818</v>
      </c>
      <c r="S43" s="30">
        <f t="shared" si="12"/>
        <v>3.0677336107493818</v>
      </c>
      <c r="T43" s="30">
        <f t="shared" si="12"/>
        <v>3.0677336107493818</v>
      </c>
      <c r="U43" s="30">
        <f t="shared" si="12"/>
        <v>3.0677336107493818</v>
      </c>
      <c r="V43" s="30">
        <f t="shared" si="12"/>
        <v>3.0677336107493818</v>
      </c>
      <c r="W43" s="30">
        <f t="shared" si="12"/>
        <v>3.0677336107493818</v>
      </c>
      <c r="X43" s="30">
        <f t="shared" si="12"/>
        <v>3.0677336107493818</v>
      </c>
      <c r="Y43" s="30">
        <f t="shared" si="12"/>
        <v>3.0677336107493818</v>
      </c>
      <c r="Z43" s="30">
        <f t="shared" si="12"/>
        <v>3.0677336107493818</v>
      </c>
      <c r="AA43" s="30">
        <f t="shared" si="12"/>
        <v>3.0677336107493818</v>
      </c>
      <c r="AB43" s="30">
        <f t="shared" si="12"/>
        <v>3.0677336107493818</v>
      </c>
      <c r="AC43" s="30">
        <f t="shared" si="12"/>
        <v>3.0677336107493818</v>
      </c>
      <c r="AD43" s="30">
        <f t="shared" si="12"/>
        <v>3.0677336107493818</v>
      </c>
      <c r="AE43" s="30">
        <f t="shared" si="12"/>
        <v>3.0677336107493818</v>
      </c>
      <c r="AF43" s="18">
        <f t="shared" si="12"/>
        <v>3.0677336107493818</v>
      </c>
      <c r="AG43" s="18"/>
      <c r="AH43" s="18">
        <f>$AJ$44</f>
        <v>3.0677336107493818</v>
      </c>
      <c r="AI43" s="18">
        <f>$AJ$44</f>
        <v>3.0677336107493818</v>
      </c>
      <c r="AJ43" s="18">
        <f>$AJ$44</f>
        <v>3.0677336107493818</v>
      </c>
      <c r="AK43" s="18">
        <f>$AJ$44</f>
        <v>3.0677336107493818</v>
      </c>
    </row>
    <row r="44" spans="1:37" ht="12.75" customHeight="1" x14ac:dyDescent="0.3">
      <c r="B44" s="16" t="str">
        <f>INDEX(B3:B33,B41)</f>
        <v>Data Network Malfunction</v>
      </c>
      <c r="C44" s="20" t="str">
        <f t="shared" ref="C44:AF44" si="13">IF(C3="","",VLOOKUP($B$44,$B$1:$AK$37,MATCH(C$1,$B$1:$AK$1,0),0))</f>
        <v/>
      </c>
      <c r="D44" s="20" t="str">
        <f t="shared" si="13"/>
        <v/>
      </c>
      <c r="E44" s="31" t="str">
        <f t="shared" si="13"/>
        <v/>
      </c>
      <c r="F44" s="31" t="str">
        <f t="shared" si="13"/>
        <v/>
      </c>
      <c r="G44" s="31" t="str">
        <f t="shared" si="13"/>
        <v/>
      </c>
      <c r="H44" s="31" t="str">
        <f t="shared" si="13"/>
        <v/>
      </c>
      <c r="I44" s="31" t="str">
        <f t="shared" si="13"/>
        <v/>
      </c>
      <c r="J44" s="31" t="str">
        <f t="shared" si="13"/>
        <v/>
      </c>
      <c r="K44" s="31" t="str">
        <f t="shared" si="13"/>
        <v/>
      </c>
      <c r="L44" s="31" t="str">
        <f t="shared" si="13"/>
        <v/>
      </c>
      <c r="M44" s="31" t="str">
        <f t="shared" si="13"/>
        <v/>
      </c>
      <c r="N44" s="31" t="str">
        <f t="shared" si="13"/>
        <v/>
      </c>
      <c r="O44" s="31" t="str">
        <f t="shared" si="13"/>
        <v/>
      </c>
      <c r="P44" s="31" t="str">
        <f t="shared" si="13"/>
        <v/>
      </c>
      <c r="Q44" s="31" t="str">
        <f t="shared" si="13"/>
        <v/>
      </c>
      <c r="R44" s="31" t="str">
        <f t="shared" si="13"/>
        <v/>
      </c>
      <c r="S44" s="31" t="str">
        <f t="shared" si="13"/>
        <v/>
      </c>
      <c r="T44" s="31" t="str">
        <f t="shared" si="13"/>
        <v/>
      </c>
      <c r="U44" s="31">
        <f t="shared" si="13"/>
        <v>3</v>
      </c>
      <c r="V44" s="31">
        <f t="shared" si="13"/>
        <v>0</v>
      </c>
      <c r="W44" s="31">
        <f t="shared" si="13"/>
        <v>0</v>
      </c>
      <c r="X44" s="31">
        <f t="shared" si="13"/>
        <v>2</v>
      </c>
      <c r="Y44" s="31">
        <f t="shared" si="13"/>
        <v>1</v>
      </c>
      <c r="Z44" s="31">
        <f t="shared" si="13"/>
        <v>5</v>
      </c>
      <c r="AA44" s="31">
        <f t="shared" si="13"/>
        <v>2</v>
      </c>
      <c r="AB44" s="31">
        <f t="shared" si="13"/>
        <v>2</v>
      </c>
      <c r="AC44" s="31">
        <f t="shared" si="13"/>
        <v>5</v>
      </c>
      <c r="AD44" s="31">
        <f t="shared" si="13"/>
        <v>3</v>
      </c>
      <c r="AE44" s="31">
        <f t="shared" si="13"/>
        <v>8</v>
      </c>
      <c r="AF44" s="18">
        <f t="shared" si="13"/>
        <v>1.0689655172413792</v>
      </c>
      <c r="AG44" s="18"/>
      <c r="AH44" s="18">
        <f>IF(AH3="","",VLOOKUP($B$44,$B$1:$AK$37,MATCH(AH$1,$B$1:$AK$1,0),0))</f>
        <v>0</v>
      </c>
      <c r="AI44" s="18">
        <f>IF(AI3="","",VLOOKUP($B$44,$B$1:$AK$37,MATCH(AI$1,$B$1:$AK$1,0),0))</f>
        <v>1.9987680935080026</v>
      </c>
      <c r="AJ44" s="18">
        <f>IF(AJ3="","",VLOOKUP($B$44,$B$1:$AK$37,MATCH(AJ$1,$B$1:$AK$1,0),0))</f>
        <v>3.0677336107493818</v>
      </c>
      <c r="AK44" s="18">
        <f>IF(AK3="","",VLOOKUP($B$44,$B$1:$AK$37,MATCH(AK$1,$B$1:$AK$1,0),0))</f>
        <v>1.9987680935080026</v>
      </c>
    </row>
    <row r="45" spans="1:37" ht="12.75" customHeight="1" x14ac:dyDescent="0.3">
      <c r="B45" s="16" t="str">
        <f>B44&amp;"%"</f>
        <v>Data Network Malfunction%</v>
      </c>
      <c r="C45" s="22" t="str">
        <f t="shared" ref="C45:AE45" si="14">IF(C44="","",C44/C37)</f>
        <v/>
      </c>
      <c r="D45" s="22" t="str">
        <f t="shared" si="14"/>
        <v/>
      </c>
      <c r="E45" s="32" t="str">
        <f t="shared" si="14"/>
        <v/>
      </c>
      <c r="F45" s="32" t="str">
        <f t="shared" si="14"/>
        <v/>
      </c>
      <c r="G45" s="32" t="str">
        <f t="shared" si="14"/>
        <v/>
      </c>
      <c r="H45" s="32" t="str">
        <f t="shared" si="14"/>
        <v/>
      </c>
      <c r="I45" s="32" t="str">
        <f t="shared" si="14"/>
        <v/>
      </c>
      <c r="J45" s="32" t="str">
        <f t="shared" si="14"/>
        <v/>
      </c>
      <c r="K45" s="32" t="str">
        <f t="shared" si="14"/>
        <v/>
      </c>
      <c r="L45" s="32" t="str">
        <f t="shared" si="14"/>
        <v/>
      </c>
      <c r="M45" s="32" t="str">
        <f t="shared" si="14"/>
        <v/>
      </c>
      <c r="N45" s="32" t="str">
        <f t="shared" si="14"/>
        <v/>
      </c>
      <c r="O45" s="32" t="str">
        <f t="shared" si="14"/>
        <v/>
      </c>
      <c r="P45" s="32" t="str">
        <f t="shared" si="14"/>
        <v/>
      </c>
      <c r="Q45" s="32" t="str">
        <f t="shared" si="14"/>
        <v/>
      </c>
      <c r="R45" s="32" t="str">
        <f t="shared" si="14"/>
        <v/>
      </c>
      <c r="S45" s="32" t="str">
        <f t="shared" si="14"/>
        <v/>
      </c>
      <c r="T45" s="32" t="str">
        <f t="shared" si="14"/>
        <v/>
      </c>
      <c r="U45" s="32">
        <f t="shared" si="14"/>
        <v>9.6774193548387094E-2</v>
      </c>
      <c r="V45" s="32">
        <f t="shared" si="14"/>
        <v>0</v>
      </c>
      <c r="W45" s="32">
        <f t="shared" si="14"/>
        <v>0</v>
      </c>
      <c r="X45" s="32">
        <f t="shared" si="14"/>
        <v>3.2786885245901641E-2</v>
      </c>
      <c r="Y45" s="32">
        <f t="shared" si="14"/>
        <v>0.02</v>
      </c>
      <c r="Z45" s="32">
        <f t="shared" si="14"/>
        <v>0.12195121951219512</v>
      </c>
      <c r="AA45" s="32">
        <f t="shared" si="14"/>
        <v>4.2553191489361701E-2</v>
      </c>
      <c r="AB45" s="32">
        <f t="shared" si="14"/>
        <v>4.1666666666666664E-2</v>
      </c>
      <c r="AC45" s="32">
        <f t="shared" si="14"/>
        <v>7.9365079365079361E-2</v>
      </c>
      <c r="AD45" s="32">
        <f t="shared" si="14"/>
        <v>3.4482758620689655E-2</v>
      </c>
      <c r="AE45" s="32">
        <f t="shared" si="14"/>
        <v>6.9565217391304349E-2</v>
      </c>
      <c r="AF45" s="22"/>
      <c r="AG45" s="22"/>
      <c r="AH45" s="22"/>
      <c r="AI45" s="22"/>
      <c r="AJ45" s="22"/>
      <c r="AK45" s="2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pageSetup paperSize="9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4" name="Drop Down 1">
              <controlPr defaultSize="0" autoLine="0" autoPict="0">
                <anchor moveWithCells="1">
                  <from>
                    <xdr:col>38</xdr:col>
                    <xdr:colOff>133350</xdr:colOff>
                    <xdr:row>4</xdr:row>
                    <xdr:rowOff>146050</xdr:rowOff>
                  </from>
                  <to>
                    <xdr:col>40</xdr:col>
                    <xdr:colOff>533400</xdr:colOff>
                    <xdr:row>7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1.26953125" style="42" bestFit="1" customWidth="1"/>
    <col min="33" max="33" width="11.81640625" style="42" bestFit="1" customWidth="1"/>
    <col min="34" max="34" width="7.7265625" style="42" bestFit="1" customWidth="1"/>
    <col min="35" max="35" width="17.7265625" style="42" bestFit="1" customWidth="1"/>
    <col min="36" max="36" width="16.26953125" style="42" bestFit="1" customWidth="1"/>
    <col min="37" max="37" width="6.726562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62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 t="str">
        <f t="shared" ref="C3:AE3" si="2">IF(SUM(C4:C36)=0,"",SUM(C4:C36))</f>
        <v/>
      </c>
      <c r="D3" s="55">
        <f t="shared" si="2"/>
        <v>3</v>
      </c>
      <c r="E3" s="55">
        <f t="shared" si="2"/>
        <v>9</v>
      </c>
      <c r="F3" s="55" t="str">
        <f t="shared" si="2"/>
        <v/>
      </c>
      <c r="G3" s="55">
        <f t="shared" si="2"/>
        <v>4</v>
      </c>
      <c r="H3" s="55">
        <f t="shared" si="2"/>
        <v>5</v>
      </c>
      <c r="I3" s="55">
        <f t="shared" si="2"/>
        <v>5</v>
      </c>
      <c r="J3" s="55">
        <f t="shared" si="2"/>
        <v>6</v>
      </c>
      <c r="K3" s="55" t="str">
        <f t="shared" si="2"/>
        <v/>
      </c>
      <c r="L3" s="55">
        <f t="shared" si="2"/>
        <v>4</v>
      </c>
      <c r="M3" s="55">
        <f t="shared" si="2"/>
        <v>2</v>
      </c>
      <c r="N3" s="55">
        <f t="shared" si="2"/>
        <v>4</v>
      </c>
      <c r="O3" s="55">
        <f t="shared" si="2"/>
        <v>10</v>
      </c>
      <c r="P3" s="55">
        <f t="shared" si="2"/>
        <v>10</v>
      </c>
      <c r="Q3" s="55">
        <f t="shared" si="2"/>
        <v>3</v>
      </c>
      <c r="R3" s="55">
        <f t="shared" si="2"/>
        <v>7</v>
      </c>
      <c r="S3" s="55">
        <f t="shared" si="2"/>
        <v>4</v>
      </c>
      <c r="T3" s="55">
        <f t="shared" si="2"/>
        <v>4</v>
      </c>
      <c r="U3" s="55">
        <f t="shared" si="2"/>
        <v>2</v>
      </c>
      <c r="V3" s="55">
        <f t="shared" si="2"/>
        <v>4</v>
      </c>
      <c r="W3" s="55">
        <f t="shared" si="2"/>
        <v>2</v>
      </c>
      <c r="X3" s="55">
        <f t="shared" si="2"/>
        <v>4</v>
      </c>
      <c r="Y3" s="55">
        <f t="shared" si="2"/>
        <v>8</v>
      </c>
      <c r="Z3" s="55">
        <f t="shared" si="2"/>
        <v>2</v>
      </c>
      <c r="AA3" s="55">
        <f t="shared" si="2"/>
        <v>3</v>
      </c>
      <c r="AB3" s="55">
        <f t="shared" si="2"/>
        <v>5</v>
      </c>
      <c r="AC3" s="55">
        <f t="shared" si="2"/>
        <v>1</v>
      </c>
      <c r="AD3" s="55">
        <f t="shared" si="2"/>
        <v>6</v>
      </c>
      <c r="AE3" s="55">
        <f t="shared" si="2"/>
        <v>4</v>
      </c>
      <c r="AF3" s="40">
        <f>SUM(AF4:AF36)</f>
        <v>4.1724137931034475</v>
      </c>
      <c r="AG3" s="41">
        <v>1</v>
      </c>
      <c r="AH3" s="42">
        <f t="shared" ref="AH3:AH36" si="3">IFERROR(MEDIAN(C3:AE3),"-")</f>
        <v>4</v>
      </c>
      <c r="AI3" s="40">
        <f t="shared" ref="AI3:AI36" si="4">IFERROR(STDEV(C3:AE3),"-")</f>
        <v>2.4485474500986526</v>
      </c>
      <c r="AJ3" s="40">
        <f t="shared" ref="AJ3:AJ36" si="5">IFERROR(AF3+AI3,"")</f>
        <v>6.6209612432020997</v>
      </c>
      <c r="AK3" s="43">
        <f t="shared" ref="AK3:AK36" si="6">IFERROR(AH3+AI3,"")</f>
        <v>6.448547450098653</v>
      </c>
    </row>
    <row r="4" spans="1:37" ht="12.75" customHeight="1" x14ac:dyDescent="0.45">
      <c r="A4" s="37">
        <v>1</v>
      </c>
      <c r="B4" s="38" t="s">
        <v>4</v>
      </c>
      <c r="C4" s="39">
        <v>0</v>
      </c>
      <c r="D4" s="39">
        <v>0</v>
      </c>
      <c r="E4" s="39">
        <v>8</v>
      </c>
      <c r="F4" s="39">
        <v>0</v>
      </c>
      <c r="G4" s="39">
        <v>2</v>
      </c>
      <c r="H4" s="39">
        <v>1</v>
      </c>
      <c r="I4" s="39">
        <v>0</v>
      </c>
      <c r="J4" s="39">
        <v>1</v>
      </c>
      <c r="K4" s="39">
        <v>0</v>
      </c>
      <c r="L4" s="39">
        <v>0</v>
      </c>
      <c r="M4" s="39">
        <v>0</v>
      </c>
      <c r="N4" s="39">
        <v>2</v>
      </c>
      <c r="O4" s="39">
        <v>3</v>
      </c>
      <c r="P4" s="39">
        <v>3</v>
      </c>
      <c r="Q4" s="39">
        <v>0</v>
      </c>
      <c r="R4" s="39">
        <v>4</v>
      </c>
      <c r="S4" s="39">
        <v>2</v>
      </c>
      <c r="T4" s="39">
        <v>2</v>
      </c>
      <c r="U4" s="39">
        <v>0</v>
      </c>
      <c r="V4" s="39">
        <v>0</v>
      </c>
      <c r="W4" s="39">
        <v>0</v>
      </c>
      <c r="X4" s="39">
        <v>1</v>
      </c>
      <c r="Y4" s="39">
        <v>2</v>
      </c>
      <c r="Z4" s="39">
        <v>1</v>
      </c>
      <c r="AA4" s="39">
        <v>2</v>
      </c>
      <c r="AB4" s="39">
        <v>3</v>
      </c>
      <c r="AC4" s="39">
        <v>0</v>
      </c>
      <c r="AD4" s="39">
        <v>2</v>
      </c>
      <c r="AE4" s="39">
        <v>0</v>
      </c>
      <c r="AF4" s="40">
        <f t="shared" ref="AF4:AF36" si="7">IFERROR(AVERAGE(C4:AE4),"-")</f>
        <v>1.3448275862068966</v>
      </c>
      <c r="AG4" s="41">
        <f t="shared" ref="AG4:AG36" si="8">IFERROR((AF4/$AF$3),"0")</f>
        <v>0.32231404958677695</v>
      </c>
      <c r="AH4" s="42">
        <f t="shared" si="3"/>
        <v>1</v>
      </c>
      <c r="AI4" s="40">
        <f t="shared" si="4"/>
        <v>1.7581618255798037</v>
      </c>
      <c r="AJ4" s="40">
        <f t="shared" si="5"/>
        <v>3.1029894117867003</v>
      </c>
      <c r="AK4" s="43">
        <f t="shared" si="6"/>
        <v>2.7581618255798039</v>
      </c>
    </row>
    <row r="5" spans="1:37" ht="12.75" customHeight="1" x14ac:dyDescent="0.45">
      <c r="A5" s="37">
        <f>+A4+1</f>
        <v>2</v>
      </c>
      <c r="B5" s="38" t="s">
        <v>1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1</v>
      </c>
      <c r="O5" s="39">
        <v>4</v>
      </c>
      <c r="P5" s="39">
        <v>4</v>
      </c>
      <c r="Q5" s="39">
        <v>2</v>
      </c>
      <c r="R5" s="39">
        <v>0</v>
      </c>
      <c r="S5" s="39">
        <v>0</v>
      </c>
      <c r="T5" s="39">
        <v>1</v>
      </c>
      <c r="U5" s="39">
        <v>1</v>
      </c>
      <c r="V5" s="39">
        <v>0</v>
      </c>
      <c r="W5" s="39">
        <v>0</v>
      </c>
      <c r="X5" s="39">
        <v>1</v>
      </c>
      <c r="Y5" s="39">
        <v>1</v>
      </c>
      <c r="Z5" s="39">
        <v>0</v>
      </c>
      <c r="AA5" s="39">
        <v>0</v>
      </c>
      <c r="AB5" s="39">
        <v>0</v>
      </c>
      <c r="AC5" s="39">
        <v>0</v>
      </c>
      <c r="AD5" s="39">
        <v>1</v>
      </c>
      <c r="AE5" s="39">
        <v>0</v>
      </c>
      <c r="AF5" s="40">
        <f t="shared" si="7"/>
        <v>0.55172413793103448</v>
      </c>
      <c r="AG5" s="41">
        <f t="shared" si="8"/>
        <v>0.13223140495867772</v>
      </c>
      <c r="AH5" s="42">
        <f t="shared" si="3"/>
        <v>0</v>
      </c>
      <c r="AI5" s="40">
        <f t="shared" si="4"/>
        <v>1.0884526007316115</v>
      </c>
      <c r="AJ5" s="40">
        <f t="shared" si="5"/>
        <v>1.640176738662646</v>
      </c>
      <c r="AK5" s="43">
        <f t="shared" si="6"/>
        <v>1.0884526007316115</v>
      </c>
    </row>
    <row r="6" spans="1:37" ht="12.75" customHeight="1" x14ac:dyDescent="0.45">
      <c r="A6" s="37">
        <f t="shared" ref="A6:A33" si="9">+A5+1</f>
        <v>3</v>
      </c>
      <c r="B6" s="38" t="s">
        <v>51</v>
      </c>
      <c r="C6" s="39">
        <v>0</v>
      </c>
      <c r="D6" s="39">
        <v>0</v>
      </c>
      <c r="E6" s="39">
        <v>1</v>
      </c>
      <c r="F6" s="39">
        <v>0</v>
      </c>
      <c r="G6" s="39">
        <v>0</v>
      </c>
      <c r="H6" s="39">
        <v>1</v>
      </c>
      <c r="I6" s="39">
        <v>2</v>
      </c>
      <c r="J6" s="39">
        <v>3</v>
      </c>
      <c r="K6" s="39">
        <v>0</v>
      </c>
      <c r="L6" s="39">
        <v>0</v>
      </c>
      <c r="M6" s="39">
        <v>0</v>
      </c>
      <c r="N6" s="39">
        <v>0</v>
      </c>
      <c r="O6" s="39">
        <v>1</v>
      </c>
      <c r="P6" s="39">
        <v>1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1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1</v>
      </c>
      <c r="AF6" s="40">
        <f t="shared" si="7"/>
        <v>0.37931034482758619</v>
      </c>
      <c r="AG6" s="41">
        <f t="shared" si="8"/>
        <v>9.0909090909090925E-2</v>
      </c>
      <c r="AH6" s="42">
        <f t="shared" si="3"/>
        <v>0</v>
      </c>
      <c r="AI6" s="40">
        <f t="shared" si="4"/>
        <v>0.72770643136247282</v>
      </c>
      <c r="AJ6" s="40">
        <f t="shared" si="5"/>
        <v>1.1070167761900591</v>
      </c>
      <c r="AK6" s="43">
        <f t="shared" si="6"/>
        <v>0.72770643136247282</v>
      </c>
    </row>
    <row r="7" spans="1:37" ht="12.75" customHeight="1" x14ac:dyDescent="0.45">
      <c r="A7" s="37">
        <f t="shared" si="9"/>
        <v>4</v>
      </c>
      <c r="B7" s="38" t="s">
        <v>0</v>
      </c>
      <c r="C7" s="39">
        <v>0</v>
      </c>
      <c r="D7" s="39">
        <v>2</v>
      </c>
      <c r="E7" s="39">
        <v>0</v>
      </c>
      <c r="F7" s="39">
        <v>0</v>
      </c>
      <c r="G7" s="39">
        <v>0</v>
      </c>
      <c r="H7" s="39">
        <v>1</v>
      </c>
      <c r="I7" s="39">
        <v>0</v>
      </c>
      <c r="J7" s="39">
        <v>0</v>
      </c>
      <c r="K7" s="39">
        <v>0</v>
      </c>
      <c r="L7" s="39">
        <v>2</v>
      </c>
      <c r="M7" s="39">
        <v>0</v>
      </c>
      <c r="N7" s="39">
        <v>0</v>
      </c>
      <c r="O7" s="39">
        <v>2</v>
      </c>
      <c r="P7" s="39">
        <v>2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40">
        <f t="shared" si="7"/>
        <v>0.31034482758620691</v>
      </c>
      <c r="AG7" s="41">
        <f t="shared" si="8"/>
        <v>7.4380165289256214E-2</v>
      </c>
      <c r="AH7" s="42">
        <f t="shared" si="3"/>
        <v>0</v>
      </c>
      <c r="AI7" s="40">
        <f t="shared" si="4"/>
        <v>0.71231254555958534</v>
      </c>
      <c r="AJ7" s="40">
        <f t="shared" si="5"/>
        <v>1.0226573731457922</v>
      </c>
      <c r="AK7" s="43">
        <f t="shared" si="6"/>
        <v>0.71231254555958534</v>
      </c>
    </row>
    <row r="8" spans="1:37" ht="12.75" customHeight="1" x14ac:dyDescent="0.45">
      <c r="A8" s="37">
        <f t="shared" si="9"/>
        <v>5</v>
      </c>
      <c r="B8" s="38" t="s">
        <v>8</v>
      </c>
      <c r="C8" s="39">
        <v>0</v>
      </c>
      <c r="D8" s="39">
        <v>1</v>
      </c>
      <c r="E8" s="39">
        <v>0</v>
      </c>
      <c r="F8" s="39">
        <v>0</v>
      </c>
      <c r="G8" s="39">
        <v>0</v>
      </c>
      <c r="H8" s="39">
        <v>0</v>
      </c>
      <c r="I8" s="39">
        <v>1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1</v>
      </c>
      <c r="S8" s="39">
        <v>0</v>
      </c>
      <c r="T8" s="39">
        <v>0</v>
      </c>
      <c r="U8" s="39">
        <v>0</v>
      </c>
      <c r="V8" s="39">
        <v>1</v>
      </c>
      <c r="W8" s="39">
        <v>0</v>
      </c>
      <c r="X8" s="39">
        <v>0</v>
      </c>
      <c r="Y8" s="39">
        <v>1</v>
      </c>
      <c r="Z8" s="39">
        <v>0</v>
      </c>
      <c r="AA8" s="39">
        <v>0</v>
      </c>
      <c r="AB8" s="39">
        <v>1</v>
      </c>
      <c r="AC8" s="39">
        <v>0</v>
      </c>
      <c r="AD8" s="39">
        <v>0</v>
      </c>
      <c r="AE8" s="39">
        <v>2</v>
      </c>
      <c r="AF8" s="40">
        <f t="shared" si="7"/>
        <v>0.27586206896551724</v>
      </c>
      <c r="AG8" s="41">
        <f t="shared" si="8"/>
        <v>6.6115702479338859E-2</v>
      </c>
      <c r="AH8" s="42">
        <f t="shared" si="3"/>
        <v>0</v>
      </c>
      <c r="AI8" s="40">
        <f t="shared" si="4"/>
        <v>0.52756527857006408</v>
      </c>
      <c r="AJ8" s="40">
        <f t="shared" si="5"/>
        <v>0.80342734753558132</v>
      </c>
      <c r="AK8" s="43">
        <f t="shared" si="6"/>
        <v>0.52756527857006408</v>
      </c>
    </row>
    <row r="9" spans="1:37" ht="12.75" customHeight="1" x14ac:dyDescent="0.45">
      <c r="A9" s="37">
        <f t="shared" si="9"/>
        <v>6</v>
      </c>
      <c r="B9" s="38" t="s">
        <v>12</v>
      </c>
      <c r="C9" s="39">
        <v>0</v>
      </c>
      <c r="D9" s="39">
        <v>0</v>
      </c>
      <c r="E9" s="39">
        <v>0</v>
      </c>
      <c r="F9" s="39">
        <v>0</v>
      </c>
      <c r="G9" s="39">
        <v>1</v>
      </c>
      <c r="H9" s="39">
        <v>0</v>
      </c>
      <c r="I9" s="39">
        <v>1</v>
      </c>
      <c r="J9" s="39">
        <v>0</v>
      </c>
      <c r="K9" s="39">
        <v>0</v>
      </c>
      <c r="L9" s="39">
        <v>0</v>
      </c>
      <c r="M9" s="39">
        <v>1</v>
      </c>
      <c r="N9" s="39">
        <v>0</v>
      </c>
      <c r="O9" s="39">
        <v>0</v>
      </c>
      <c r="P9" s="39">
        <v>0</v>
      </c>
      <c r="Q9" s="39">
        <v>1</v>
      </c>
      <c r="R9" s="39">
        <v>1</v>
      </c>
      <c r="S9" s="39">
        <v>0</v>
      </c>
      <c r="T9" s="39">
        <v>0</v>
      </c>
      <c r="U9" s="39">
        <v>1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1</v>
      </c>
      <c r="AE9" s="39">
        <v>0</v>
      </c>
      <c r="AF9" s="40">
        <f t="shared" si="7"/>
        <v>0.2413793103448276</v>
      </c>
      <c r="AG9" s="41">
        <f t="shared" si="8"/>
        <v>5.7851239669421503E-2</v>
      </c>
      <c r="AH9" s="42">
        <f t="shared" si="3"/>
        <v>0</v>
      </c>
      <c r="AI9" s="40">
        <f t="shared" si="4"/>
        <v>0.43549417035569271</v>
      </c>
      <c r="AJ9" s="40">
        <f t="shared" si="5"/>
        <v>0.67687348070052034</v>
      </c>
      <c r="AK9" s="43">
        <f t="shared" si="6"/>
        <v>0.43549417035569271</v>
      </c>
    </row>
    <row r="10" spans="1:37" ht="12.75" customHeight="1" x14ac:dyDescent="0.45">
      <c r="A10" s="37">
        <f t="shared" si="9"/>
        <v>7</v>
      </c>
      <c r="B10" s="38" t="s">
        <v>2</v>
      </c>
      <c r="C10" s="39">
        <v>0</v>
      </c>
      <c r="D10" s="39">
        <v>0</v>
      </c>
      <c r="E10" s="39">
        <v>0</v>
      </c>
      <c r="F10" s="39">
        <v>0</v>
      </c>
      <c r="G10" s="39">
        <v>1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1</v>
      </c>
      <c r="X10" s="39">
        <v>0</v>
      </c>
      <c r="Y10" s="39">
        <v>1</v>
      </c>
      <c r="Z10" s="39">
        <v>0</v>
      </c>
      <c r="AA10" s="39">
        <v>0</v>
      </c>
      <c r="AB10" s="39">
        <v>0</v>
      </c>
      <c r="AC10" s="39">
        <v>1</v>
      </c>
      <c r="AD10" s="39">
        <v>1</v>
      </c>
      <c r="AE10" s="39">
        <v>0</v>
      </c>
      <c r="AF10" s="40">
        <f t="shared" si="7"/>
        <v>0.17241379310344829</v>
      </c>
      <c r="AG10" s="41">
        <f t="shared" si="8"/>
        <v>4.1322314049586785E-2</v>
      </c>
      <c r="AH10" s="42">
        <f t="shared" si="3"/>
        <v>0</v>
      </c>
      <c r="AI10" s="40">
        <f t="shared" si="4"/>
        <v>0.38442587221924479</v>
      </c>
      <c r="AJ10" s="40">
        <f t="shared" si="5"/>
        <v>0.55683966532269302</v>
      </c>
      <c r="AK10" s="43">
        <f t="shared" si="6"/>
        <v>0.38442587221924479</v>
      </c>
    </row>
    <row r="11" spans="1:37" ht="12.75" customHeight="1" x14ac:dyDescent="0.45">
      <c r="A11" s="37">
        <f t="shared" si="9"/>
        <v>8</v>
      </c>
      <c r="B11" s="38" t="s">
        <v>16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1</v>
      </c>
      <c r="K11" s="39">
        <v>0</v>
      </c>
      <c r="L11" s="39">
        <v>1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1</v>
      </c>
      <c r="W11" s="39">
        <v>0</v>
      </c>
      <c r="X11" s="39">
        <v>0</v>
      </c>
      <c r="Y11" s="39">
        <v>0</v>
      </c>
      <c r="Z11" s="39">
        <v>1</v>
      </c>
      <c r="AA11" s="39">
        <v>0</v>
      </c>
      <c r="AB11" s="39">
        <v>0</v>
      </c>
      <c r="AC11" s="39">
        <v>0</v>
      </c>
      <c r="AD11" s="39">
        <v>0</v>
      </c>
      <c r="AE11" s="39">
        <v>1</v>
      </c>
      <c r="AF11" s="40">
        <f t="shared" si="7"/>
        <v>0.17241379310344829</v>
      </c>
      <c r="AG11" s="41">
        <f t="shared" si="8"/>
        <v>4.1322314049586785E-2</v>
      </c>
      <c r="AH11" s="42">
        <f t="shared" si="3"/>
        <v>0</v>
      </c>
      <c r="AI11" s="40">
        <f t="shared" si="4"/>
        <v>0.38442587221924479</v>
      </c>
      <c r="AJ11" s="40">
        <f t="shared" si="5"/>
        <v>0.55683966532269302</v>
      </c>
      <c r="AK11" s="43">
        <f t="shared" si="6"/>
        <v>0.38442587221924479</v>
      </c>
    </row>
    <row r="12" spans="1:37" ht="12.75" customHeight="1" x14ac:dyDescent="0.45">
      <c r="A12" s="37">
        <f t="shared" si="9"/>
        <v>9</v>
      </c>
      <c r="B12" s="38" t="s">
        <v>9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1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3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40">
        <f t="shared" si="7"/>
        <v>0.13793103448275862</v>
      </c>
      <c r="AG12" s="41">
        <f t="shared" si="8"/>
        <v>3.3057851239669429E-2</v>
      </c>
      <c r="AH12" s="42">
        <f t="shared" si="3"/>
        <v>0</v>
      </c>
      <c r="AI12" s="40">
        <f t="shared" si="4"/>
        <v>0.58089450302556678</v>
      </c>
      <c r="AJ12" s="40">
        <f t="shared" si="5"/>
        <v>0.71882553750832545</v>
      </c>
      <c r="AK12" s="43">
        <f t="shared" si="6"/>
        <v>0.58089450302556678</v>
      </c>
    </row>
    <row r="13" spans="1:37" ht="12.75" customHeight="1" x14ac:dyDescent="0.45">
      <c r="A13" s="37">
        <f t="shared" si="9"/>
        <v>10</v>
      </c>
      <c r="B13" s="38" t="s">
        <v>3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1</v>
      </c>
      <c r="T13" s="39">
        <v>0</v>
      </c>
      <c r="U13" s="39">
        <v>0</v>
      </c>
      <c r="V13" s="39">
        <v>1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1</v>
      </c>
      <c r="AE13" s="39">
        <v>0</v>
      </c>
      <c r="AF13" s="40">
        <f t="shared" si="7"/>
        <v>0.10344827586206896</v>
      </c>
      <c r="AG13" s="41">
        <f t="shared" si="8"/>
        <v>2.479338842975207E-2</v>
      </c>
      <c r="AH13" s="42">
        <f t="shared" si="3"/>
        <v>0</v>
      </c>
      <c r="AI13" s="40">
        <f t="shared" si="4"/>
        <v>0.30993404669460345</v>
      </c>
      <c r="AJ13" s="40">
        <f t="shared" si="5"/>
        <v>0.4133823225566724</v>
      </c>
      <c r="AK13" s="43">
        <f t="shared" si="6"/>
        <v>0.30993404669460345</v>
      </c>
    </row>
    <row r="14" spans="1:37" ht="12.75" customHeight="1" x14ac:dyDescent="0.45">
      <c r="A14" s="37">
        <f t="shared" si="9"/>
        <v>11</v>
      </c>
      <c r="B14" s="38" t="s">
        <v>6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1</v>
      </c>
      <c r="J14" s="39">
        <v>0</v>
      </c>
      <c r="K14" s="39">
        <v>0</v>
      </c>
      <c r="L14" s="39">
        <v>1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1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40">
        <f t="shared" si="7"/>
        <v>0.10344827586206896</v>
      </c>
      <c r="AG14" s="41">
        <f t="shared" si="8"/>
        <v>2.479338842975207E-2</v>
      </c>
      <c r="AH14" s="42">
        <f t="shared" si="3"/>
        <v>0</v>
      </c>
      <c r="AI14" s="40">
        <f t="shared" si="4"/>
        <v>0.30993404669460345</v>
      </c>
      <c r="AJ14" s="40">
        <f t="shared" si="5"/>
        <v>0.4133823225566724</v>
      </c>
      <c r="AK14" s="43">
        <f t="shared" si="6"/>
        <v>0.30993404669460345</v>
      </c>
    </row>
    <row r="15" spans="1:37" ht="12.75" customHeight="1" x14ac:dyDescent="0.45">
      <c r="A15" s="37">
        <f t="shared" si="9"/>
        <v>12</v>
      </c>
      <c r="B15" s="38" t="s">
        <v>58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1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40">
        <f t="shared" si="7"/>
        <v>0.10344827586206896</v>
      </c>
      <c r="AG15" s="41">
        <f t="shared" si="8"/>
        <v>2.479338842975207E-2</v>
      </c>
      <c r="AH15" s="42">
        <f t="shared" si="3"/>
        <v>0</v>
      </c>
      <c r="AI15" s="40">
        <f t="shared" si="4"/>
        <v>0.40925259281898757</v>
      </c>
      <c r="AJ15" s="40">
        <f t="shared" si="5"/>
        <v>0.51270086868105658</v>
      </c>
      <c r="AK15" s="43">
        <f t="shared" si="6"/>
        <v>0.40925259281898757</v>
      </c>
    </row>
    <row r="16" spans="1:37" ht="12.75" customHeight="1" x14ac:dyDescent="0.45">
      <c r="A16" s="37">
        <f t="shared" si="9"/>
        <v>13</v>
      </c>
      <c r="B16" s="38" t="s">
        <v>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1</v>
      </c>
      <c r="U16" s="39">
        <v>0</v>
      </c>
      <c r="V16" s="39">
        <v>0</v>
      </c>
      <c r="W16" s="39">
        <v>1</v>
      </c>
      <c r="X16" s="39">
        <v>0</v>
      </c>
      <c r="Y16" s="39">
        <v>0</v>
      </c>
      <c r="Z16" s="39">
        <v>0</v>
      </c>
      <c r="AA16" s="39">
        <v>0</v>
      </c>
      <c r="AB16" s="39">
        <v>1</v>
      </c>
      <c r="AC16" s="39">
        <v>0</v>
      </c>
      <c r="AD16" s="39">
        <v>0</v>
      </c>
      <c r="AE16" s="39">
        <v>0</v>
      </c>
      <c r="AF16" s="40">
        <f t="shared" si="7"/>
        <v>0.10344827586206896</v>
      </c>
      <c r="AG16" s="41">
        <f t="shared" si="8"/>
        <v>2.479338842975207E-2</v>
      </c>
      <c r="AH16" s="42">
        <f t="shared" si="3"/>
        <v>0</v>
      </c>
      <c r="AI16" s="40">
        <f t="shared" si="4"/>
        <v>0.30993404669460345</v>
      </c>
      <c r="AJ16" s="40">
        <f t="shared" si="5"/>
        <v>0.4133823225566724</v>
      </c>
      <c r="AK16" s="43">
        <f t="shared" si="6"/>
        <v>0.30993404669460345</v>
      </c>
    </row>
    <row r="17" spans="1:37" ht="12.75" customHeight="1" x14ac:dyDescent="0.45">
      <c r="A17" s="37">
        <f t="shared" si="9"/>
        <v>14</v>
      </c>
      <c r="B17" s="38" t="s">
        <v>26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1</v>
      </c>
      <c r="W17" s="39">
        <v>0</v>
      </c>
      <c r="X17" s="39">
        <v>1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40">
        <f t="shared" si="7"/>
        <v>6.8965517241379309E-2</v>
      </c>
      <c r="AG17" s="41">
        <f t="shared" si="8"/>
        <v>1.6528925619834715E-2</v>
      </c>
      <c r="AH17" s="42">
        <f t="shared" si="3"/>
        <v>0</v>
      </c>
      <c r="AI17" s="40">
        <f t="shared" si="4"/>
        <v>0.25788071477756375</v>
      </c>
      <c r="AJ17" s="40">
        <f t="shared" si="5"/>
        <v>0.32684623201894303</v>
      </c>
      <c r="AK17" s="43">
        <f t="shared" si="6"/>
        <v>0.25788071477756375</v>
      </c>
    </row>
    <row r="18" spans="1:37" ht="12.75" customHeight="1" x14ac:dyDescent="0.45">
      <c r="A18" s="37">
        <f t="shared" si="9"/>
        <v>15</v>
      </c>
      <c r="B18" s="38" t="s">
        <v>10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1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40">
        <f t="shared" si="7"/>
        <v>3.4482758620689655E-2</v>
      </c>
      <c r="AG18" s="41">
        <f t="shared" si="8"/>
        <v>8.2644628099173573E-3</v>
      </c>
      <c r="AH18" s="42">
        <f t="shared" si="3"/>
        <v>0</v>
      </c>
      <c r="AI18" s="40">
        <f t="shared" si="4"/>
        <v>0.18569533817705186</v>
      </c>
      <c r="AJ18" s="40">
        <f t="shared" si="5"/>
        <v>0.22017809679774153</v>
      </c>
      <c r="AK18" s="43">
        <f t="shared" si="6"/>
        <v>0.18569533817705186</v>
      </c>
    </row>
    <row r="19" spans="1:37" ht="12.75" customHeight="1" x14ac:dyDescent="0.45">
      <c r="A19" s="37">
        <f t="shared" si="9"/>
        <v>16</v>
      </c>
      <c r="B19" s="38" t="s">
        <v>7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40">
        <f t="shared" si="7"/>
        <v>3.4482758620689655E-2</v>
      </c>
      <c r="AG19" s="41">
        <f t="shared" si="8"/>
        <v>8.2644628099173573E-3</v>
      </c>
      <c r="AH19" s="42">
        <f t="shared" si="3"/>
        <v>0</v>
      </c>
      <c r="AI19" s="40">
        <f t="shared" si="4"/>
        <v>0.18569533817705186</v>
      </c>
      <c r="AJ19" s="40">
        <f t="shared" si="5"/>
        <v>0.22017809679774153</v>
      </c>
      <c r="AK19" s="43">
        <f t="shared" si="6"/>
        <v>0.18569533817705186</v>
      </c>
    </row>
    <row r="20" spans="1:37" ht="12.75" customHeight="1" x14ac:dyDescent="0.45">
      <c r="A20" s="37">
        <f t="shared" si="9"/>
        <v>17</v>
      </c>
      <c r="B20" s="38" t="s">
        <v>21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1</v>
      </c>
      <c r="AB20" s="39">
        <v>0</v>
      </c>
      <c r="AC20" s="39">
        <v>0</v>
      </c>
      <c r="AD20" s="39">
        <v>0</v>
      </c>
      <c r="AE20" s="39">
        <v>0</v>
      </c>
      <c r="AF20" s="40">
        <f t="shared" si="7"/>
        <v>3.4482758620689655E-2</v>
      </c>
      <c r="AG20" s="41">
        <f t="shared" si="8"/>
        <v>8.2644628099173573E-3</v>
      </c>
      <c r="AH20" s="42">
        <f t="shared" si="3"/>
        <v>0</v>
      </c>
      <c r="AI20" s="40">
        <f t="shared" si="4"/>
        <v>0.18569533817705186</v>
      </c>
      <c r="AJ20" s="40">
        <f t="shared" si="5"/>
        <v>0.22017809679774153</v>
      </c>
      <c r="AK20" s="43">
        <f t="shared" si="6"/>
        <v>0.18569533817705186</v>
      </c>
    </row>
    <row r="21" spans="1:37" ht="12.75" customHeight="1" x14ac:dyDescent="0.45">
      <c r="A21" s="37">
        <f t="shared" si="9"/>
        <v>18</v>
      </c>
      <c r="B21" s="38" t="s">
        <v>13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40">
        <f t="shared" si="7"/>
        <v>0</v>
      </c>
      <c r="AG21" s="41">
        <f t="shared" si="8"/>
        <v>0</v>
      </c>
      <c r="AH21" s="42">
        <f t="shared" si="3"/>
        <v>0</v>
      </c>
      <c r="AI21" s="40">
        <f t="shared" si="4"/>
        <v>0</v>
      </c>
      <c r="AJ21" s="40">
        <f t="shared" si="5"/>
        <v>0</v>
      </c>
      <c r="AK21" s="43">
        <f t="shared" si="6"/>
        <v>0</v>
      </c>
    </row>
    <row r="22" spans="1:37" ht="12.75" customHeight="1" x14ac:dyDescent="0.45">
      <c r="A22" s="37">
        <f t="shared" si="9"/>
        <v>19</v>
      </c>
      <c r="B22" s="38" t="s">
        <v>15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40">
        <f t="shared" si="7"/>
        <v>0</v>
      </c>
      <c r="AG22" s="41">
        <f t="shared" si="8"/>
        <v>0</v>
      </c>
      <c r="AH22" s="42">
        <f t="shared" si="3"/>
        <v>0</v>
      </c>
      <c r="AI22" s="40">
        <f t="shared" si="4"/>
        <v>0</v>
      </c>
      <c r="AJ22" s="40">
        <f t="shared" si="5"/>
        <v>0</v>
      </c>
      <c r="AK22" s="43">
        <f t="shared" si="6"/>
        <v>0</v>
      </c>
    </row>
    <row r="23" spans="1:37" ht="12.75" customHeight="1" x14ac:dyDescent="0.45">
      <c r="A23" s="37">
        <f t="shared" si="9"/>
        <v>20</v>
      </c>
      <c r="B23" s="38" t="s">
        <v>11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40">
        <f t="shared" si="7"/>
        <v>0</v>
      </c>
      <c r="AG23" s="41">
        <f t="shared" si="8"/>
        <v>0</v>
      </c>
      <c r="AH23" s="42">
        <f t="shared" si="3"/>
        <v>0</v>
      </c>
      <c r="AI23" s="40">
        <f t="shared" si="4"/>
        <v>0</v>
      </c>
      <c r="AJ23" s="40">
        <f t="shared" si="5"/>
        <v>0</v>
      </c>
      <c r="AK23" s="43">
        <f t="shared" si="6"/>
        <v>0</v>
      </c>
    </row>
    <row r="24" spans="1:37" ht="12.75" customHeight="1" x14ac:dyDescent="0.45">
      <c r="A24" s="37">
        <f t="shared" si="9"/>
        <v>21</v>
      </c>
      <c r="B24" s="38" t="s">
        <v>14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40">
        <f t="shared" si="7"/>
        <v>0</v>
      </c>
      <c r="AG24" s="41">
        <f t="shared" si="8"/>
        <v>0</v>
      </c>
      <c r="AH24" s="42">
        <f t="shared" si="3"/>
        <v>0</v>
      </c>
      <c r="AI24" s="40">
        <f t="shared" si="4"/>
        <v>0</v>
      </c>
      <c r="AJ24" s="40">
        <f t="shared" si="5"/>
        <v>0</v>
      </c>
      <c r="AK24" s="43">
        <f t="shared" si="6"/>
        <v>0</v>
      </c>
    </row>
    <row r="25" spans="1:37" ht="12.75" customHeight="1" x14ac:dyDescent="0.45">
      <c r="A25" s="37">
        <f t="shared" si="9"/>
        <v>22</v>
      </c>
      <c r="B25" s="38" t="s">
        <v>19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40">
        <f t="shared" si="7"/>
        <v>0</v>
      </c>
      <c r="AG25" s="41">
        <f t="shared" si="8"/>
        <v>0</v>
      </c>
      <c r="AH25" s="42">
        <f t="shared" si="3"/>
        <v>0</v>
      </c>
      <c r="AI25" s="40">
        <f t="shared" si="4"/>
        <v>0</v>
      </c>
      <c r="AJ25" s="40">
        <f t="shared" si="5"/>
        <v>0</v>
      </c>
      <c r="AK25" s="43">
        <f t="shared" si="6"/>
        <v>0</v>
      </c>
    </row>
    <row r="26" spans="1:37" ht="12.75" customHeight="1" x14ac:dyDescent="0.45">
      <c r="A26" s="37">
        <f t="shared" si="9"/>
        <v>23</v>
      </c>
      <c r="B26" s="38" t="s">
        <v>60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40">
        <f t="shared" si="7"/>
        <v>0</v>
      </c>
      <c r="AG26" s="41">
        <f t="shared" si="8"/>
        <v>0</v>
      </c>
      <c r="AH26" s="42">
        <f t="shared" si="3"/>
        <v>0</v>
      </c>
      <c r="AI26" s="40">
        <f t="shared" si="4"/>
        <v>0</v>
      </c>
      <c r="AJ26" s="40">
        <f t="shared" si="5"/>
        <v>0</v>
      </c>
      <c r="AK26" s="43">
        <f t="shared" si="6"/>
        <v>0</v>
      </c>
    </row>
    <row r="27" spans="1:37" ht="12.75" customHeight="1" x14ac:dyDescent="0.45">
      <c r="A27" s="37">
        <f t="shared" si="9"/>
        <v>24</v>
      </c>
      <c r="B27" s="38" t="s">
        <v>23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40">
        <f t="shared" si="7"/>
        <v>0</v>
      </c>
      <c r="AG27" s="41">
        <f t="shared" si="8"/>
        <v>0</v>
      </c>
      <c r="AH27" s="42">
        <f t="shared" si="3"/>
        <v>0</v>
      </c>
      <c r="AI27" s="40">
        <f t="shared" si="4"/>
        <v>0</v>
      </c>
      <c r="AJ27" s="40">
        <f t="shared" si="5"/>
        <v>0</v>
      </c>
      <c r="AK27" s="43">
        <f t="shared" si="6"/>
        <v>0</v>
      </c>
    </row>
    <row r="28" spans="1:37" ht="12.75" customHeight="1" x14ac:dyDescent="0.45">
      <c r="A28" s="37">
        <f t="shared" si="9"/>
        <v>25</v>
      </c>
      <c r="B28" s="38" t="s">
        <v>22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0</v>
      </c>
      <c r="AG28" s="41">
        <f t="shared" si="8"/>
        <v>0</v>
      </c>
      <c r="AH28" s="42">
        <f t="shared" si="3"/>
        <v>0</v>
      </c>
      <c r="AI28" s="40">
        <f t="shared" si="4"/>
        <v>0</v>
      </c>
      <c r="AJ28" s="40">
        <f t="shared" si="5"/>
        <v>0</v>
      </c>
      <c r="AK28" s="43">
        <f t="shared" si="6"/>
        <v>0</v>
      </c>
    </row>
    <row r="29" spans="1:37" ht="12.75" customHeight="1" x14ac:dyDescent="0.45">
      <c r="A29" s="37">
        <f t="shared" si="9"/>
        <v>26</v>
      </c>
      <c r="B29" s="38" t="s">
        <v>25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0</v>
      </c>
      <c r="AG29" s="41">
        <f t="shared" si="8"/>
        <v>0</v>
      </c>
      <c r="AH29" s="42">
        <f t="shared" si="3"/>
        <v>0</v>
      </c>
      <c r="AI29" s="40">
        <f t="shared" si="4"/>
        <v>0</v>
      </c>
      <c r="AJ29" s="40">
        <f t="shared" si="5"/>
        <v>0</v>
      </c>
      <c r="AK29" s="43">
        <f t="shared" si="6"/>
        <v>0</v>
      </c>
    </row>
    <row r="30" spans="1:37" ht="12.75" customHeight="1" x14ac:dyDescent="0.45">
      <c r="A30" s="37">
        <f t="shared" si="9"/>
        <v>27</v>
      </c>
      <c r="B30" s="38" t="s">
        <v>18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0</v>
      </c>
      <c r="AG30" s="41">
        <f t="shared" si="8"/>
        <v>0</v>
      </c>
      <c r="AH30" s="42">
        <f t="shared" si="3"/>
        <v>0</v>
      </c>
      <c r="AI30" s="40">
        <f t="shared" si="4"/>
        <v>0</v>
      </c>
      <c r="AJ30" s="40">
        <f t="shared" si="5"/>
        <v>0</v>
      </c>
      <c r="AK30" s="43">
        <f t="shared" si="6"/>
        <v>0</v>
      </c>
    </row>
    <row r="31" spans="1:37" ht="12.75" customHeight="1" x14ac:dyDescent="0.45">
      <c r="A31" s="37">
        <f t="shared" si="9"/>
        <v>28</v>
      </c>
      <c r="B31" s="38" t="s">
        <v>28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0</v>
      </c>
      <c r="AG31" s="41">
        <f t="shared" si="8"/>
        <v>0</v>
      </c>
      <c r="AH31" s="42">
        <f t="shared" si="3"/>
        <v>0</v>
      </c>
      <c r="AI31" s="40">
        <f t="shared" si="4"/>
        <v>0</v>
      </c>
      <c r="AJ31" s="40">
        <f t="shared" si="5"/>
        <v>0</v>
      </c>
      <c r="AK31" s="43">
        <f t="shared" si="6"/>
        <v>0</v>
      </c>
    </row>
    <row r="32" spans="1:37" ht="12.75" customHeight="1" x14ac:dyDescent="0.45">
      <c r="A32" s="37">
        <f t="shared" si="9"/>
        <v>29</v>
      </c>
      <c r="B32" s="38" t="s">
        <v>17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0</v>
      </c>
      <c r="AG32" s="41">
        <f t="shared" si="8"/>
        <v>0</v>
      </c>
      <c r="AH32" s="42">
        <f t="shared" si="3"/>
        <v>0</v>
      </c>
      <c r="AI32" s="40">
        <f t="shared" si="4"/>
        <v>0</v>
      </c>
      <c r="AJ32" s="40">
        <f t="shared" si="5"/>
        <v>0</v>
      </c>
      <c r="AK32" s="43">
        <f t="shared" si="6"/>
        <v>0</v>
      </c>
    </row>
    <row r="33" spans="1:37" ht="12.75" customHeight="1" x14ac:dyDescent="0.45">
      <c r="A33" s="37">
        <f t="shared" si="9"/>
        <v>30</v>
      </c>
      <c r="B33" s="38" t="s">
        <v>24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0</v>
      </c>
      <c r="AG33" s="41">
        <f t="shared" si="8"/>
        <v>0</v>
      </c>
      <c r="AH33" s="42">
        <f t="shared" si="3"/>
        <v>0</v>
      </c>
      <c r="AI33" s="40">
        <f t="shared" si="4"/>
        <v>0</v>
      </c>
      <c r="AJ33" s="40">
        <f t="shared" si="5"/>
        <v>0</v>
      </c>
      <c r="AK33" s="43">
        <f t="shared" si="6"/>
        <v>0</v>
      </c>
    </row>
    <row r="34" spans="1:37" ht="12.75" customHeight="1" x14ac:dyDescent="0.45">
      <c r="A34" s="37">
        <v>31</v>
      </c>
      <c r="B34" s="38" t="s">
        <v>50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0</v>
      </c>
      <c r="AG34" s="41">
        <f t="shared" si="8"/>
        <v>0</v>
      </c>
      <c r="AH34" s="42">
        <f t="shared" si="3"/>
        <v>0</v>
      </c>
      <c r="AI34" s="40">
        <f t="shared" si="4"/>
        <v>0</v>
      </c>
      <c r="AJ34" s="40">
        <f t="shared" si="5"/>
        <v>0</v>
      </c>
      <c r="AK34" s="43">
        <f t="shared" si="6"/>
        <v>0</v>
      </c>
    </row>
    <row r="35" spans="1:37" ht="12.75" customHeight="1" x14ac:dyDescent="0.45">
      <c r="A35" s="37">
        <v>32</v>
      </c>
      <c r="B35" s="38" t="s">
        <v>27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</v>
      </c>
      <c r="AG35" s="41">
        <f t="shared" si="8"/>
        <v>0</v>
      </c>
      <c r="AH35" s="42">
        <f t="shared" si="3"/>
        <v>0</v>
      </c>
      <c r="AI35" s="40">
        <f t="shared" si="4"/>
        <v>0</v>
      </c>
      <c r="AJ35" s="40">
        <f t="shared" si="5"/>
        <v>0</v>
      </c>
      <c r="AK35" s="43">
        <f t="shared" si="6"/>
        <v>0</v>
      </c>
    </row>
    <row r="36" spans="1:37" ht="12.75" customHeight="1" x14ac:dyDescent="0.45">
      <c r="A36" s="37">
        <v>33</v>
      </c>
      <c r="B36" s="38" t="s">
        <v>20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 t="str">
        <f t="shared" ref="C37:AE37" si="10">IF(SUM(C4:C36)=0,"",SUM(C4:C36))</f>
        <v/>
      </c>
      <c r="D37" s="55">
        <f t="shared" si="10"/>
        <v>3</v>
      </c>
      <c r="E37" s="55">
        <f t="shared" si="10"/>
        <v>9</v>
      </c>
      <c r="F37" s="55" t="str">
        <f t="shared" si="10"/>
        <v/>
      </c>
      <c r="G37" s="55">
        <f t="shared" si="10"/>
        <v>4</v>
      </c>
      <c r="H37" s="55">
        <f t="shared" si="10"/>
        <v>5</v>
      </c>
      <c r="I37" s="55">
        <f t="shared" si="10"/>
        <v>5</v>
      </c>
      <c r="J37" s="55">
        <f t="shared" si="10"/>
        <v>6</v>
      </c>
      <c r="K37" s="55" t="str">
        <f t="shared" si="10"/>
        <v/>
      </c>
      <c r="L37" s="55">
        <f t="shared" si="10"/>
        <v>4</v>
      </c>
      <c r="M37" s="55">
        <f t="shared" si="10"/>
        <v>2</v>
      </c>
      <c r="N37" s="55">
        <f t="shared" si="10"/>
        <v>4</v>
      </c>
      <c r="O37" s="55">
        <f t="shared" si="10"/>
        <v>10</v>
      </c>
      <c r="P37" s="55">
        <f t="shared" si="10"/>
        <v>10</v>
      </c>
      <c r="Q37" s="55">
        <f t="shared" si="10"/>
        <v>3</v>
      </c>
      <c r="R37" s="55">
        <f t="shared" si="10"/>
        <v>7</v>
      </c>
      <c r="S37" s="55">
        <f t="shared" si="10"/>
        <v>4</v>
      </c>
      <c r="T37" s="55">
        <f t="shared" si="10"/>
        <v>4</v>
      </c>
      <c r="U37" s="55">
        <f t="shared" si="10"/>
        <v>2</v>
      </c>
      <c r="V37" s="55">
        <f t="shared" si="10"/>
        <v>4</v>
      </c>
      <c r="W37" s="55">
        <f t="shared" si="10"/>
        <v>2</v>
      </c>
      <c r="X37" s="55">
        <f t="shared" si="10"/>
        <v>4</v>
      </c>
      <c r="Y37" s="55">
        <f t="shared" si="10"/>
        <v>8</v>
      </c>
      <c r="Z37" s="55">
        <f t="shared" si="10"/>
        <v>2</v>
      </c>
      <c r="AA37" s="55">
        <f t="shared" si="10"/>
        <v>3</v>
      </c>
      <c r="AB37" s="55">
        <f t="shared" si="10"/>
        <v>5</v>
      </c>
      <c r="AC37" s="55">
        <f t="shared" si="10"/>
        <v>1</v>
      </c>
      <c r="AD37" s="55">
        <f t="shared" si="10"/>
        <v>6</v>
      </c>
      <c r="AE37" s="55">
        <f t="shared" si="10"/>
        <v>4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2</v>
      </c>
    </row>
    <row r="42" spans="1:37" ht="12.75" customHeight="1" x14ac:dyDescent="0.45">
      <c r="B42" s="57" t="s">
        <v>36</v>
      </c>
      <c r="C42" s="58">
        <f t="shared" ref="C42:AF42" si="11">$AK$44</f>
        <v>2.7581618255798039</v>
      </c>
      <c r="D42" s="58">
        <f t="shared" si="11"/>
        <v>2.7581618255798039</v>
      </c>
      <c r="E42" s="59">
        <f t="shared" si="11"/>
        <v>2.7581618255798039</v>
      </c>
      <c r="F42" s="59">
        <f t="shared" si="11"/>
        <v>2.7581618255798039</v>
      </c>
      <c r="G42" s="59">
        <f t="shared" si="11"/>
        <v>2.7581618255798039</v>
      </c>
      <c r="H42" s="59">
        <f t="shared" si="11"/>
        <v>2.7581618255798039</v>
      </c>
      <c r="I42" s="59">
        <f t="shared" si="11"/>
        <v>2.7581618255798039</v>
      </c>
      <c r="J42" s="59">
        <f t="shared" si="11"/>
        <v>2.7581618255798039</v>
      </c>
      <c r="K42" s="59">
        <f t="shared" si="11"/>
        <v>2.7581618255798039</v>
      </c>
      <c r="L42" s="59">
        <f t="shared" si="11"/>
        <v>2.7581618255798039</v>
      </c>
      <c r="M42" s="59">
        <f t="shared" si="11"/>
        <v>2.7581618255798039</v>
      </c>
      <c r="N42" s="59">
        <f t="shared" si="11"/>
        <v>2.7581618255798039</v>
      </c>
      <c r="O42" s="59">
        <f t="shared" si="11"/>
        <v>2.7581618255798039</v>
      </c>
      <c r="P42" s="59">
        <f t="shared" si="11"/>
        <v>2.7581618255798039</v>
      </c>
      <c r="Q42" s="59">
        <f t="shared" si="11"/>
        <v>2.7581618255798039</v>
      </c>
      <c r="R42" s="59">
        <f t="shared" si="11"/>
        <v>2.7581618255798039</v>
      </c>
      <c r="S42" s="59">
        <f t="shared" si="11"/>
        <v>2.7581618255798039</v>
      </c>
      <c r="T42" s="59">
        <f t="shared" si="11"/>
        <v>2.7581618255798039</v>
      </c>
      <c r="U42" s="59">
        <f t="shared" si="11"/>
        <v>2.7581618255798039</v>
      </c>
      <c r="V42" s="59">
        <f t="shared" si="11"/>
        <v>2.7581618255798039</v>
      </c>
      <c r="W42" s="59">
        <f t="shared" si="11"/>
        <v>2.7581618255798039</v>
      </c>
      <c r="X42" s="59">
        <f t="shared" si="11"/>
        <v>2.7581618255798039</v>
      </c>
      <c r="Y42" s="59">
        <f t="shared" si="11"/>
        <v>2.7581618255798039</v>
      </c>
      <c r="Z42" s="59">
        <f t="shared" si="11"/>
        <v>2.7581618255798039</v>
      </c>
      <c r="AA42" s="59">
        <f t="shared" si="11"/>
        <v>2.7581618255798039</v>
      </c>
      <c r="AB42" s="59">
        <f t="shared" si="11"/>
        <v>2.7581618255798039</v>
      </c>
      <c r="AC42" s="59">
        <f t="shared" si="11"/>
        <v>2.7581618255798039</v>
      </c>
      <c r="AD42" s="59">
        <f t="shared" si="11"/>
        <v>2.7581618255798039</v>
      </c>
      <c r="AE42" s="59">
        <f t="shared" si="11"/>
        <v>2.7581618255798039</v>
      </c>
      <c r="AF42" s="60">
        <f t="shared" si="11"/>
        <v>2.7581618255798039</v>
      </c>
      <c r="AG42" s="60"/>
      <c r="AH42" s="60">
        <f>$AK$44</f>
        <v>2.7581618255798039</v>
      </c>
      <c r="AI42" s="60">
        <f>$AK$44</f>
        <v>2.7581618255798039</v>
      </c>
      <c r="AJ42" s="60">
        <f>$AK$44</f>
        <v>2.7581618255798039</v>
      </c>
      <c r="AK42" s="60">
        <f>$AK$44</f>
        <v>2.7581618255798039</v>
      </c>
    </row>
    <row r="43" spans="1:37" ht="12.75" customHeight="1" x14ac:dyDescent="0.45">
      <c r="B43" s="57" t="s">
        <v>38</v>
      </c>
      <c r="C43" s="58">
        <f t="shared" ref="C43:AF43" si="12">$AJ$44</f>
        <v>3.1029894117867003</v>
      </c>
      <c r="D43" s="58">
        <f t="shared" si="12"/>
        <v>3.1029894117867003</v>
      </c>
      <c r="E43" s="59">
        <f t="shared" si="12"/>
        <v>3.1029894117867003</v>
      </c>
      <c r="F43" s="59">
        <f t="shared" si="12"/>
        <v>3.1029894117867003</v>
      </c>
      <c r="G43" s="59">
        <f t="shared" si="12"/>
        <v>3.1029894117867003</v>
      </c>
      <c r="H43" s="59">
        <f t="shared" si="12"/>
        <v>3.1029894117867003</v>
      </c>
      <c r="I43" s="59">
        <f t="shared" si="12"/>
        <v>3.1029894117867003</v>
      </c>
      <c r="J43" s="59">
        <f t="shared" si="12"/>
        <v>3.1029894117867003</v>
      </c>
      <c r="K43" s="59">
        <f t="shared" si="12"/>
        <v>3.1029894117867003</v>
      </c>
      <c r="L43" s="59">
        <f t="shared" si="12"/>
        <v>3.1029894117867003</v>
      </c>
      <c r="M43" s="59">
        <f t="shared" si="12"/>
        <v>3.1029894117867003</v>
      </c>
      <c r="N43" s="59">
        <f t="shared" si="12"/>
        <v>3.1029894117867003</v>
      </c>
      <c r="O43" s="59">
        <f t="shared" si="12"/>
        <v>3.1029894117867003</v>
      </c>
      <c r="P43" s="59">
        <f t="shared" si="12"/>
        <v>3.1029894117867003</v>
      </c>
      <c r="Q43" s="59">
        <f t="shared" si="12"/>
        <v>3.1029894117867003</v>
      </c>
      <c r="R43" s="59">
        <f t="shared" si="12"/>
        <v>3.1029894117867003</v>
      </c>
      <c r="S43" s="59">
        <f t="shared" si="12"/>
        <v>3.1029894117867003</v>
      </c>
      <c r="T43" s="59">
        <f t="shared" si="12"/>
        <v>3.1029894117867003</v>
      </c>
      <c r="U43" s="59">
        <f t="shared" si="12"/>
        <v>3.1029894117867003</v>
      </c>
      <c r="V43" s="59">
        <f t="shared" si="12"/>
        <v>3.1029894117867003</v>
      </c>
      <c r="W43" s="59">
        <f t="shared" si="12"/>
        <v>3.1029894117867003</v>
      </c>
      <c r="X43" s="59">
        <f t="shared" si="12"/>
        <v>3.1029894117867003</v>
      </c>
      <c r="Y43" s="59">
        <f t="shared" si="12"/>
        <v>3.1029894117867003</v>
      </c>
      <c r="Z43" s="59">
        <f t="shared" si="12"/>
        <v>3.1029894117867003</v>
      </c>
      <c r="AA43" s="59">
        <f t="shared" si="12"/>
        <v>3.1029894117867003</v>
      </c>
      <c r="AB43" s="59">
        <f t="shared" si="12"/>
        <v>3.1029894117867003</v>
      </c>
      <c r="AC43" s="59">
        <f t="shared" si="12"/>
        <v>3.1029894117867003</v>
      </c>
      <c r="AD43" s="59">
        <f t="shared" si="12"/>
        <v>3.1029894117867003</v>
      </c>
      <c r="AE43" s="59">
        <f t="shared" si="12"/>
        <v>3.1029894117867003</v>
      </c>
      <c r="AF43" s="60">
        <f t="shared" si="12"/>
        <v>3.1029894117867003</v>
      </c>
      <c r="AG43" s="60"/>
      <c r="AH43" s="60">
        <f>$AJ$44</f>
        <v>3.1029894117867003</v>
      </c>
      <c r="AI43" s="60">
        <f>$AJ$44</f>
        <v>3.1029894117867003</v>
      </c>
      <c r="AJ43" s="60">
        <f>$AJ$44</f>
        <v>3.1029894117867003</v>
      </c>
      <c r="AK43" s="60">
        <f>$AJ$44</f>
        <v>3.1029894117867003</v>
      </c>
    </row>
    <row r="44" spans="1:37" ht="12.75" customHeight="1" x14ac:dyDescent="0.45">
      <c r="B44" s="57" t="str">
        <f>INDEX(B3:B33,B41)</f>
        <v>Third-Party Applications Functional Malfunction</v>
      </c>
      <c r="C44" s="57" t="str">
        <f t="shared" ref="C44:AF44" si="13">IF(C3="","",VLOOKUP($B$44,$B$1:$AK$37,MATCH(C$1,$B$1:$AK$1,0),0))</f>
        <v/>
      </c>
      <c r="D44" s="57">
        <f t="shared" si="13"/>
        <v>0</v>
      </c>
      <c r="E44" s="61">
        <f t="shared" si="13"/>
        <v>8</v>
      </c>
      <c r="F44" s="61" t="str">
        <f t="shared" si="13"/>
        <v/>
      </c>
      <c r="G44" s="61">
        <f t="shared" si="13"/>
        <v>2</v>
      </c>
      <c r="H44" s="61">
        <f t="shared" si="13"/>
        <v>1</v>
      </c>
      <c r="I44" s="61">
        <f t="shared" si="13"/>
        <v>0</v>
      </c>
      <c r="J44" s="61">
        <f t="shared" si="13"/>
        <v>1</v>
      </c>
      <c r="K44" s="61" t="str">
        <f t="shared" si="13"/>
        <v/>
      </c>
      <c r="L44" s="61">
        <f t="shared" si="13"/>
        <v>0</v>
      </c>
      <c r="M44" s="61">
        <f t="shared" si="13"/>
        <v>0</v>
      </c>
      <c r="N44" s="61">
        <f t="shared" si="13"/>
        <v>2</v>
      </c>
      <c r="O44" s="61">
        <f t="shared" si="13"/>
        <v>3</v>
      </c>
      <c r="P44" s="61">
        <f t="shared" si="13"/>
        <v>3</v>
      </c>
      <c r="Q44" s="61">
        <f t="shared" si="13"/>
        <v>0</v>
      </c>
      <c r="R44" s="61">
        <f t="shared" si="13"/>
        <v>4</v>
      </c>
      <c r="S44" s="61">
        <f t="shared" si="13"/>
        <v>2</v>
      </c>
      <c r="T44" s="61">
        <f t="shared" si="13"/>
        <v>2</v>
      </c>
      <c r="U44" s="61">
        <f t="shared" si="13"/>
        <v>0</v>
      </c>
      <c r="V44" s="61">
        <f t="shared" si="13"/>
        <v>0</v>
      </c>
      <c r="W44" s="61">
        <f t="shared" si="13"/>
        <v>0</v>
      </c>
      <c r="X44" s="61">
        <f t="shared" si="13"/>
        <v>1</v>
      </c>
      <c r="Y44" s="61">
        <f t="shared" si="13"/>
        <v>2</v>
      </c>
      <c r="Z44" s="61">
        <f t="shared" si="13"/>
        <v>1</v>
      </c>
      <c r="AA44" s="61">
        <f t="shared" si="13"/>
        <v>2</v>
      </c>
      <c r="AB44" s="61">
        <f t="shared" si="13"/>
        <v>3</v>
      </c>
      <c r="AC44" s="61">
        <f t="shared" si="13"/>
        <v>0</v>
      </c>
      <c r="AD44" s="61">
        <f t="shared" si="13"/>
        <v>2</v>
      </c>
      <c r="AE44" s="61">
        <f t="shared" si="13"/>
        <v>0</v>
      </c>
      <c r="AF44" s="60">
        <f t="shared" si="13"/>
        <v>1.3448275862068966</v>
      </c>
      <c r="AG44" s="60"/>
      <c r="AH44" s="60">
        <f>IF(AH3="","",VLOOKUP($B$44,$B$1:$AK$37,MATCH(AH$1,$B$1:$AK$1,0),0))</f>
        <v>1</v>
      </c>
      <c r="AI44" s="60">
        <f>IF(AI3="","",VLOOKUP($B$44,$B$1:$AK$37,MATCH(AI$1,$B$1:$AK$1,0),0))</f>
        <v>1.7581618255798037</v>
      </c>
      <c r="AJ44" s="60">
        <f>IF(AJ3="","",VLOOKUP($B$44,$B$1:$AK$37,MATCH(AJ$1,$B$1:$AK$1,0),0))</f>
        <v>3.1029894117867003</v>
      </c>
      <c r="AK44" s="60">
        <f>IF(AK3="","",VLOOKUP($B$44,$B$1:$AK$37,MATCH(AK$1,$B$1:$AK$1,0),0))</f>
        <v>2.7581618255798039</v>
      </c>
    </row>
    <row r="45" spans="1:37" ht="12.75" customHeight="1" x14ac:dyDescent="0.45">
      <c r="B45" s="57" t="str">
        <f>B44&amp;"%"</f>
        <v>Third-Party Applications Functional Malfunction%</v>
      </c>
      <c r="C45" s="62" t="str">
        <f t="shared" ref="C45:AE45" si="14">IF(C44="","",C44/C37)</f>
        <v/>
      </c>
      <c r="D45" s="62">
        <f t="shared" si="14"/>
        <v>0</v>
      </c>
      <c r="E45" s="63">
        <f t="shared" si="14"/>
        <v>0.88888888888888884</v>
      </c>
      <c r="F45" s="63" t="str">
        <f t="shared" si="14"/>
        <v/>
      </c>
      <c r="G45" s="63">
        <f t="shared" si="14"/>
        <v>0.5</v>
      </c>
      <c r="H45" s="63">
        <f t="shared" si="14"/>
        <v>0.2</v>
      </c>
      <c r="I45" s="63">
        <f t="shared" si="14"/>
        <v>0</v>
      </c>
      <c r="J45" s="63">
        <f t="shared" si="14"/>
        <v>0.16666666666666666</v>
      </c>
      <c r="K45" s="63" t="str">
        <f t="shared" si="14"/>
        <v/>
      </c>
      <c r="L45" s="63">
        <f t="shared" si="14"/>
        <v>0</v>
      </c>
      <c r="M45" s="63">
        <f t="shared" si="14"/>
        <v>0</v>
      </c>
      <c r="N45" s="63">
        <f t="shared" si="14"/>
        <v>0.5</v>
      </c>
      <c r="O45" s="63">
        <f t="shared" si="14"/>
        <v>0.3</v>
      </c>
      <c r="P45" s="63">
        <f t="shared" si="14"/>
        <v>0.3</v>
      </c>
      <c r="Q45" s="63">
        <f t="shared" si="14"/>
        <v>0</v>
      </c>
      <c r="R45" s="63">
        <f t="shared" si="14"/>
        <v>0.5714285714285714</v>
      </c>
      <c r="S45" s="63">
        <f t="shared" si="14"/>
        <v>0.5</v>
      </c>
      <c r="T45" s="63">
        <f t="shared" si="14"/>
        <v>0.5</v>
      </c>
      <c r="U45" s="63">
        <f t="shared" si="14"/>
        <v>0</v>
      </c>
      <c r="V45" s="63">
        <f t="shared" si="14"/>
        <v>0</v>
      </c>
      <c r="W45" s="63">
        <f t="shared" si="14"/>
        <v>0</v>
      </c>
      <c r="X45" s="63">
        <f t="shared" si="14"/>
        <v>0.25</v>
      </c>
      <c r="Y45" s="63">
        <f t="shared" si="14"/>
        <v>0.25</v>
      </c>
      <c r="Z45" s="63">
        <f t="shared" si="14"/>
        <v>0.5</v>
      </c>
      <c r="AA45" s="63">
        <f t="shared" si="14"/>
        <v>0.66666666666666663</v>
      </c>
      <c r="AB45" s="63">
        <f t="shared" si="14"/>
        <v>0.6</v>
      </c>
      <c r="AC45" s="63">
        <f t="shared" si="14"/>
        <v>0</v>
      </c>
      <c r="AD45" s="63">
        <f t="shared" si="14"/>
        <v>0.33333333333333331</v>
      </c>
      <c r="AE45" s="63">
        <f t="shared" si="14"/>
        <v>0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107950</xdr:rowOff>
                  </from>
                  <to>
                    <xdr:col>40</xdr:col>
                    <xdr:colOff>292100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1.26953125" style="42" bestFit="1" customWidth="1"/>
    <col min="33" max="33" width="11.81640625" style="42" bestFit="1" customWidth="1"/>
    <col min="34" max="34" width="7.7265625" style="42" bestFit="1" customWidth="1"/>
    <col min="35" max="35" width="17.7265625" style="42" bestFit="1" customWidth="1"/>
    <col min="36" max="36" width="16.26953125" style="42" bestFit="1" customWidth="1"/>
    <col min="37" max="37" width="6.726562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61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60</v>
      </c>
      <c r="D3" s="55">
        <f t="shared" si="2"/>
        <v>48</v>
      </c>
      <c r="E3" s="55">
        <f t="shared" si="2"/>
        <v>52</v>
      </c>
      <c r="F3" s="55">
        <f t="shared" si="2"/>
        <v>87</v>
      </c>
      <c r="G3" s="55">
        <f t="shared" si="2"/>
        <v>61</v>
      </c>
      <c r="H3" s="55">
        <f t="shared" si="2"/>
        <v>58</v>
      </c>
      <c r="I3" s="55">
        <f t="shared" si="2"/>
        <v>86</v>
      </c>
      <c r="J3" s="55">
        <f t="shared" si="2"/>
        <v>93</v>
      </c>
      <c r="K3" s="55">
        <f t="shared" si="2"/>
        <v>81</v>
      </c>
      <c r="L3" s="55">
        <f t="shared" si="2"/>
        <v>58</v>
      </c>
      <c r="M3" s="55">
        <f t="shared" si="2"/>
        <v>87</v>
      </c>
      <c r="N3" s="55">
        <f t="shared" si="2"/>
        <v>77</v>
      </c>
      <c r="O3" s="55">
        <f t="shared" si="2"/>
        <v>52</v>
      </c>
      <c r="P3" s="55">
        <f t="shared" si="2"/>
        <v>81</v>
      </c>
      <c r="Q3" s="55">
        <f t="shared" si="2"/>
        <v>69</v>
      </c>
      <c r="R3" s="55">
        <f t="shared" si="2"/>
        <v>77</v>
      </c>
      <c r="S3" s="55">
        <f t="shared" si="2"/>
        <v>75</v>
      </c>
      <c r="T3" s="55">
        <f t="shared" si="2"/>
        <v>82</v>
      </c>
      <c r="U3" s="55">
        <f t="shared" si="2"/>
        <v>112</v>
      </c>
      <c r="V3" s="55">
        <f t="shared" si="2"/>
        <v>81</v>
      </c>
      <c r="W3" s="55">
        <f t="shared" si="2"/>
        <v>98</v>
      </c>
      <c r="X3" s="55">
        <f t="shared" si="2"/>
        <v>64</v>
      </c>
      <c r="Y3" s="55">
        <f t="shared" si="2"/>
        <v>78</v>
      </c>
      <c r="Z3" s="55">
        <f t="shared" si="2"/>
        <v>56</v>
      </c>
      <c r="AA3" s="55">
        <f t="shared" si="2"/>
        <v>69</v>
      </c>
      <c r="AB3" s="55">
        <f t="shared" si="2"/>
        <v>86</v>
      </c>
      <c r="AC3" s="55">
        <f t="shared" si="2"/>
        <v>41</v>
      </c>
      <c r="AD3" s="55">
        <f t="shared" si="2"/>
        <v>81</v>
      </c>
      <c r="AE3" s="55">
        <f t="shared" si="2"/>
        <v>64</v>
      </c>
      <c r="AF3" s="40">
        <f>SUM(AF4:AF36)</f>
        <v>72.896551724137922</v>
      </c>
      <c r="AG3" s="41">
        <v>1</v>
      </c>
      <c r="AH3" s="42">
        <f t="shared" ref="AH3:AH36" si="3">IFERROR(MEDIAN(C3:AE3),"-")</f>
        <v>77</v>
      </c>
      <c r="AI3" s="40">
        <f t="shared" ref="AI3:AI36" si="4">IFERROR(STDEV(C3:AE3),"-")</f>
        <v>16.31245104554494</v>
      </c>
      <c r="AJ3" s="40">
        <f t="shared" ref="AJ3:AJ36" si="5">IFERROR(AF3+AI3,"")</f>
        <v>89.209002769682854</v>
      </c>
      <c r="AK3" s="43">
        <f t="shared" ref="AK3:AK36" si="6">IFERROR(AH3+AI3,"")</f>
        <v>93.312451045544947</v>
      </c>
    </row>
    <row r="4" spans="1:37" ht="12.75" customHeight="1" x14ac:dyDescent="0.45">
      <c r="A4" s="37">
        <v>1</v>
      </c>
      <c r="B4" s="38" t="s">
        <v>4</v>
      </c>
      <c r="C4" s="39">
        <v>4</v>
      </c>
      <c r="D4" s="39">
        <v>11</v>
      </c>
      <c r="E4" s="39">
        <v>17</v>
      </c>
      <c r="F4" s="39">
        <v>18</v>
      </c>
      <c r="G4" s="39">
        <v>14</v>
      </c>
      <c r="H4" s="39">
        <v>12</v>
      </c>
      <c r="I4" s="39">
        <v>22</v>
      </c>
      <c r="J4" s="39">
        <v>18</v>
      </c>
      <c r="K4" s="39">
        <v>22</v>
      </c>
      <c r="L4" s="39">
        <v>13</v>
      </c>
      <c r="M4" s="39">
        <v>17</v>
      </c>
      <c r="N4" s="39">
        <v>12</v>
      </c>
      <c r="O4" s="39">
        <v>12</v>
      </c>
      <c r="P4" s="39">
        <v>20</v>
      </c>
      <c r="Q4" s="39">
        <v>22</v>
      </c>
      <c r="R4" s="39">
        <v>11</v>
      </c>
      <c r="S4" s="39">
        <v>18</v>
      </c>
      <c r="T4" s="39">
        <v>17</v>
      </c>
      <c r="U4" s="39">
        <v>12</v>
      </c>
      <c r="V4" s="39">
        <v>16</v>
      </c>
      <c r="W4" s="39">
        <v>16</v>
      </c>
      <c r="X4" s="39">
        <v>8</v>
      </c>
      <c r="Y4" s="39">
        <v>14</v>
      </c>
      <c r="Z4" s="39">
        <v>9</v>
      </c>
      <c r="AA4" s="39">
        <v>13</v>
      </c>
      <c r="AB4" s="39">
        <v>9</v>
      </c>
      <c r="AC4" s="39">
        <v>4</v>
      </c>
      <c r="AD4" s="39">
        <v>14</v>
      </c>
      <c r="AE4" s="39">
        <v>9</v>
      </c>
      <c r="AF4" s="40">
        <f t="shared" ref="AF4:AF36" si="7">IFERROR(AVERAGE(C4:AE4),"-")</f>
        <v>13.931034482758621</v>
      </c>
      <c r="AG4" s="41">
        <f t="shared" ref="AG4:AG36" si="8">IFERROR((AF4/$AF$3),"0")</f>
        <v>0.19110690633869445</v>
      </c>
      <c r="AH4" s="42">
        <f t="shared" si="3"/>
        <v>14</v>
      </c>
      <c r="AI4" s="40">
        <f t="shared" si="4"/>
        <v>4.8471717415030406</v>
      </c>
      <c r="AJ4" s="40">
        <f t="shared" si="5"/>
        <v>18.778206224261663</v>
      </c>
      <c r="AK4" s="43">
        <f t="shared" si="6"/>
        <v>18.84717174150304</v>
      </c>
    </row>
    <row r="5" spans="1:37" ht="12.75" customHeight="1" x14ac:dyDescent="0.45">
      <c r="A5" s="37">
        <f>+A4+1</f>
        <v>2</v>
      </c>
      <c r="B5" s="38" t="s">
        <v>0</v>
      </c>
      <c r="C5" s="39">
        <v>9</v>
      </c>
      <c r="D5" s="39">
        <v>3</v>
      </c>
      <c r="E5" s="39">
        <v>4</v>
      </c>
      <c r="F5" s="39">
        <v>11</v>
      </c>
      <c r="G5" s="39">
        <v>14</v>
      </c>
      <c r="H5" s="39">
        <v>6</v>
      </c>
      <c r="I5" s="39">
        <v>15</v>
      </c>
      <c r="J5" s="39">
        <v>9</v>
      </c>
      <c r="K5" s="39">
        <v>11</v>
      </c>
      <c r="L5" s="39">
        <v>5</v>
      </c>
      <c r="M5" s="39">
        <v>7</v>
      </c>
      <c r="N5" s="39">
        <v>8</v>
      </c>
      <c r="O5" s="39">
        <v>3</v>
      </c>
      <c r="P5" s="39">
        <v>6</v>
      </c>
      <c r="Q5" s="39">
        <v>5</v>
      </c>
      <c r="R5" s="39">
        <v>19</v>
      </c>
      <c r="S5" s="39">
        <v>9</v>
      </c>
      <c r="T5" s="39">
        <v>9</v>
      </c>
      <c r="U5" s="39">
        <v>8</v>
      </c>
      <c r="V5" s="39">
        <v>1</v>
      </c>
      <c r="W5" s="39">
        <v>14</v>
      </c>
      <c r="X5" s="39">
        <v>5</v>
      </c>
      <c r="Y5" s="39">
        <v>7</v>
      </c>
      <c r="Z5" s="39">
        <v>8</v>
      </c>
      <c r="AA5" s="39">
        <v>11</v>
      </c>
      <c r="AB5" s="39">
        <v>11</v>
      </c>
      <c r="AC5" s="39">
        <v>6</v>
      </c>
      <c r="AD5" s="39">
        <v>8</v>
      </c>
      <c r="AE5" s="39">
        <v>4</v>
      </c>
      <c r="AF5" s="40">
        <f t="shared" si="7"/>
        <v>8.137931034482758</v>
      </c>
      <c r="AG5" s="41">
        <f t="shared" si="8"/>
        <v>0.11163670766319773</v>
      </c>
      <c r="AH5" s="42">
        <f t="shared" si="3"/>
        <v>8</v>
      </c>
      <c r="AI5" s="40">
        <f t="shared" si="4"/>
        <v>4.0242491573942312</v>
      </c>
      <c r="AJ5" s="40">
        <f t="shared" si="5"/>
        <v>12.162180191876988</v>
      </c>
      <c r="AK5" s="43">
        <f t="shared" si="6"/>
        <v>12.02424915739423</v>
      </c>
    </row>
    <row r="6" spans="1:37" ht="12.75" customHeight="1" x14ac:dyDescent="0.45">
      <c r="A6" s="37">
        <f t="shared" ref="A6:A33" si="9">+A5+1</f>
        <v>3</v>
      </c>
      <c r="B6" s="38" t="s">
        <v>1</v>
      </c>
      <c r="C6" s="39">
        <v>6</v>
      </c>
      <c r="D6" s="39">
        <v>4</v>
      </c>
      <c r="E6" s="39">
        <v>4</v>
      </c>
      <c r="F6" s="39">
        <v>11</v>
      </c>
      <c r="G6" s="39">
        <v>3</v>
      </c>
      <c r="H6" s="39">
        <v>3</v>
      </c>
      <c r="I6" s="39">
        <v>5</v>
      </c>
      <c r="J6" s="39">
        <v>10</v>
      </c>
      <c r="K6" s="39">
        <v>3</v>
      </c>
      <c r="L6" s="39">
        <v>3</v>
      </c>
      <c r="M6" s="39">
        <v>7</v>
      </c>
      <c r="N6" s="39">
        <v>10</v>
      </c>
      <c r="O6" s="39">
        <v>10</v>
      </c>
      <c r="P6" s="39">
        <v>13</v>
      </c>
      <c r="Q6" s="39">
        <v>6</v>
      </c>
      <c r="R6" s="39">
        <v>2</v>
      </c>
      <c r="S6" s="39">
        <v>4</v>
      </c>
      <c r="T6" s="39">
        <v>8</v>
      </c>
      <c r="U6" s="39">
        <v>8</v>
      </c>
      <c r="V6" s="39">
        <v>16</v>
      </c>
      <c r="W6" s="39">
        <v>8</v>
      </c>
      <c r="X6" s="39">
        <v>6</v>
      </c>
      <c r="Y6" s="39">
        <v>12</v>
      </c>
      <c r="Z6" s="39">
        <v>9</v>
      </c>
      <c r="AA6" s="39">
        <v>6</v>
      </c>
      <c r="AB6" s="39">
        <v>8</v>
      </c>
      <c r="AC6" s="39">
        <v>1</v>
      </c>
      <c r="AD6" s="39">
        <v>9</v>
      </c>
      <c r="AE6" s="39">
        <v>6</v>
      </c>
      <c r="AF6" s="40">
        <f t="shared" si="7"/>
        <v>6.931034482758621</v>
      </c>
      <c r="AG6" s="41">
        <f t="shared" si="8"/>
        <v>9.508041627246927E-2</v>
      </c>
      <c r="AH6" s="42">
        <f t="shared" si="3"/>
        <v>6</v>
      </c>
      <c r="AI6" s="40">
        <f t="shared" si="4"/>
        <v>3.5750228219327358</v>
      </c>
      <c r="AJ6" s="40">
        <f t="shared" si="5"/>
        <v>10.506057304691357</v>
      </c>
      <c r="AK6" s="43">
        <f t="shared" si="6"/>
        <v>9.5750228219327358</v>
      </c>
    </row>
    <row r="7" spans="1:37" ht="12.75" customHeight="1" x14ac:dyDescent="0.45">
      <c r="A7" s="37">
        <f t="shared" si="9"/>
        <v>4</v>
      </c>
      <c r="B7" s="38" t="s">
        <v>12</v>
      </c>
      <c r="C7" s="39">
        <v>6</v>
      </c>
      <c r="D7" s="39">
        <v>1</v>
      </c>
      <c r="E7" s="39">
        <v>6</v>
      </c>
      <c r="F7" s="39">
        <v>5</v>
      </c>
      <c r="G7" s="39">
        <v>3</v>
      </c>
      <c r="H7" s="39">
        <v>6</v>
      </c>
      <c r="I7" s="39">
        <v>3</v>
      </c>
      <c r="J7" s="39">
        <v>9</v>
      </c>
      <c r="K7" s="39">
        <v>5</v>
      </c>
      <c r="L7" s="39">
        <v>4</v>
      </c>
      <c r="M7" s="39">
        <v>13</v>
      </c>
      <c r="N7" s="39">
        <v>6</v>
      </c>
      <c r="O7" s="39">
        <v>3</v>
      </c>
      <c r="P7" s="39">
        <v>9</v>
      </c>
      <c r="Q7" s="39">
        <v>7</v>
      </c>
      <c r="R7" s="39">
        <v>8</v>
      </c>
      <c r="S7" s="39">
        <v>7</v>
      </c>
      <c r="T7" s="39">
        <v>9</v>
      </c>
      <c r="U7" s="39">
        <v>7</v>
      </c>
      <c r="V7" s="39">
        <v>5</v>
      </c>
      <c r="W7" s="39">
        <v>8</v>
      </c>
      <c r="X7" s="39">
        <v>4</v>
      </c>
      <c r="Y7" s="39">
        <v>3</v>
      </c>
      <c r="Z7" s="39">
        <v>3</v>
      </c>
      <c r="AA7" s="39">
        <v>9</v>
      </c>
      <c r="AB7" s="39">
        <v>3</v>
      </c>
      <c r="AC7" s="39">
        <v>5</v>
      </c>
      <c r="AD7" s="39">
        <v>7</v>
      </c>
      <c r="AE7" s="39">
        <v>6</v>
      </c>
      <c r="AF7" s="40">
        <f t="shared" si="7"/>
        <v>5.8620689655172411</v>
      </c>
      <c r="AG7" s="41">
        <f t="shared" si="8"/>
        <v>8.0416272469252606E-2</v>
      </c>
      <c r="AH7" s="42">
        <f t="shared" si="3"/>
        <v>6</v>
      </c>
      <c r="AI7" s="40">
        <f t="shared" si="4"/>
        <v>2.5873888924528097</v>
      </c>
      <c r="AJ7" s="40">
        <f t="shared" si="5"/>
        <v>8.4494578579700512</v>
      </c>
      <c r="AK7" s="43">
        <f t="shared" si="6"/>
        <v>8.5873888924528092</v>
      </c>
    </row>
    <row r="8" spans="1:37" ht="12.75" customHeight="1" x14ac:dyDescent="0.45">
      <c r="A8" s="37">
        <f t="shared" si="9"/>
        <v>5</v>
      </c>
      <c r="B8" s="38" t="s">
        <v>51</v>
      </c>
      <c r="C8" s="39">
        <v>11</v>
      </c>
      <c r="D8" s="39">
        <v>5</v>
      </c>
      <c r="E8" s="39">
        <v>6</v>
      </c>
      <c r="F8" s="39">
        <v>7</v>
      </c>
      <c r="G8" s="39">
        <v>5</v>
      </c>
      <c r="H8" s="39">
        <v>4</v>
      </c>
      <c r="I8" s="39">
        <v>6</v>
      </c>
      <c r="J8" s="39">
        <v>10</v>
      </c>
      <c r="K8" s="39">
        <v>10</v>
      </c>
      <c r="L8" s="39">
        <v>4</v>
      </c>
      <c r="M8" s="39">
        <v>5</v>
      </c>
      <c r="N8" s="39">
        <v>11</v>
      </c>
      <c r="O8" s="39">
        <v>0</v>
      </c>
      <c r="P8" s="39">
        <v>2</v>
      </c>
      <c r="Q8" s="39">
        <v>1</v>
      </c>
      <c r="R8" s="39">
        <v>6</v>
      </c>
      <c r="S8" s="39">
        <v>4</v>
      </c>
      <c r="T8" s="39">
        <v>3</v>
      </c>
      <c r="U8" s="39">
        <v>10</v>
      </c>
      <c r="V8" s="39">
        <v>5</v>
      </c>
      <c r="W8" s="39">
        <v>9</v>
      </c>
      <c r="X8" s="39">
        <v>6</v>
      </c>
      <c r="Y8" s="39">
        <v>4</v>
      </c>
      <c r="Z8" s="39">
        <v>3</v>
      </c>
      <c r="AA8" s="39">
        <v>2</v>
      </c>
      <c r="AB8" s="39">
        <v>5</v>
      </c>
      <c r="AC8" s="39">
        <v>1</v>
      </c>
      <c r="AD8" s="39">
        <v>2</v>
      </c>
      <c r="AE8" s="39">
        <v>6</v>
      </c>
      <c r="AF8" s="40">
        <f t="shared" si="7"/>
        <v>5.2758620689655169</v>
      </c>
      <c r="AG8" s="41">
        <f t="shared" si="8"/>
        <v>7.2374645222327352E-2</v>
      </c>
      <c r="AH8" s="42">
        <f t="shared" si="3"/>
        <v>5</v>
      </c>
      <c r="AI8" s="40">
        <f t="shared" si="4"/>
        <v>3.0810080878567039</v>
      </c>
      <c r="AJ8" s="40">
        <f t="shared" si="5"/>
        <v>8.3568701568222217</v>
      </c>
      <c r="AK8" s="43">
        <f t="shared" si="6"/>
        <v>8.0810080878567039</v>
      </c>
    </row>
    <row r="9" spans="1:37" ht="12.75" customHeight="1" x14ac:dyDescent="0.45">
      <c r="A9" s="37">
        <f t="shared" si="9"/>
        <v>6</v>
      </c>
      <c r="B9" s="38" t="s">
        <v>2</v>
      </c>
      <c r="C9" s="39">
        <v>2</v>
      </c>
      <c r="D9" s="39">
        <v>3</v>
      </c>
      <c r="E9" s="39">
        <v>2</v>
      </c>
      <c r="F9" s="39">
        <v>10</v>
      </c>
      <c r="G9" s="39">
        <v>2</v>
      </c>
      <c r="H9" s="39">
        <v>5</v>
      </c>
      <c r="I9" s="39">
        <v>3</v>
      </c>
      <c r="J9" s="39">
        <v>6</v>
      </c>
      <c r="K9" s="39">
        <v>5</v>
      </c>
      <c r="L9" s="39">
        <v>4</v>
      </c>
      <c r="M9" s="39">
        <v>3</v>
      </c>
      <c r="N9" s="39">
        <v>2</v>
      </c>
      <c r="O9" s="39">
        <v>2</v>
      </c>
      <c r="P9" s="39">
        <v>5</v>
      </c>
      <c r="Q9" s="39">
        <v>1</v>
      </c>
      <c r="R9" s="39">
        <v>4</v>
      </c>
      <c r="S9" s="39">
        <v>6</v>
      </c>
      <c r="T9" s="39">
        <v>6</v>
      </c>
      <c r="U9" s="39">
        <v>7</v>
      </c>
      <c r="V9" s="39">
        <v>8</v>
      </c>
      <c r="W9" s="39">
        <v>1</v>
      </c>
      <c r="X9" s="39">
        <v>5</v>
      </c>
      <c r="Y9" s="39">
        <v>4</v>
      </c>
      <c r="Z9" s="39">
        <v>2</v>
      </c>
      <c r="AA9" s="39">
        <v>6</v>
      </c>
      <c r="AB9" s="39">
        <v>12</v>
      </c>
      <c r="AC9" s="39">
        <v>2</v>
      </c>
      <c r="AD9" s="39">
        <v>12</v>
      </c>
      <c r="AE9" s="39">
        <v>4</v>
      </c>
      <c r="AF9" s="40">
        <f t="shared" si="7"/>
        <v>4.6206896551724137</v>
      </c>
      <c r="AG9" s="41">
        <f t="shared" si="8"/>
        <v>6.3386944181646171E-2</v>
      </c>
      <c r="AH9" s="42">
        <f t="shared" si="3"/>
        <v>4</v>
      </c>
      <c r="AI9" s="40">
        <f t="shared" si="4"/>
        <v>2.9690521948865416</v>
      </c>
      <c r="AJ9" s="40">
        <f t="shared" si="5"/>
        <v>7.5897418500589549</v>
      </c>
      <c r="AK9" s="43">
        <f t="shared" si="6"/>
        <v>6.969052194886542</v>
      </c>
    </row>
    <row r="10" spans="1:37" ht="12.75" customHeight="1" x14ac:dyDescent="0.45">
      <c r="A10" s="37">
        <f t="shared" si="9"/>
        <v>7</v>
      </c>
      <c r="B10" s="38" t="s">
        <v>5</v>
      </c>
      <c r="C10" s="39">
        <v>2</v>
      </c>
      <c r="D10" s="39">
        <v>4</v>
      </c>
      <c r="E10" s="39">
        <v>1</v>
      </c>
      <c r="F10" s="39">
        <v>7</v>
      </c>
      <c r="G10" s="39">
        <v>4</v>
      </c>
      <c r="H10" s="39">
        <v>4</v>
      </c>
      <c r="I10" s="39">
        <v>2</v>
      </c>
      <c r="J10" s="39">
        <v>3</v>
      </c>
      <c r="K10" s="39">
        <v>5</v>
      </c>
      <c r="L10" s="39">
        <v>3</v>
      </c>
      <c r="M10" s="39">
        <v>3</v>
      </c>
      <c r="N10" s="39">
        <v>1</v>
      </c>
      <c r="O10" s="39">
        <v>2</v>
      </c>
      <c r="P10" s="39">
        <v>1</v>
      </c>
      <c r="Q10" s="39">
        <v>8</v>
      </c>
      <c r="R10" s="39">
        <v>4</v>
      </c>
      <c r="S10" s="39">
        <v>4</v>
      </c>
      <c r="T10" s="39">
        <v>4</v>
      </c>
      <c r="U10" s="39">
        <v>11</v>
      </c>
      <c r="V10" s="39">
        <v>4</v>
      </c>
      <c r="W10" s="39">
        <v>7</v>
      </c>
      <c r="X10" s="39">
        <v>2</v>
      </c>
      <c r="Y10" s="39">
        <v>4</v>
      </c>
      <c r="Z10" s="39">
        <v>2</v>
      </c>
      <c r="AA10" s="39">
        <v>6</v>
      </c>
      <c r="AB10" s="39">
        <v>7</v>
      </c>
      <c r="AC10" s="39">
        <v>2</v>
      </c>
      <c r="AD10" s="39">
        <v>2</v>
      </c>
      <c r="AE10" s="39">
        <v>1</v>
      </c>
      <c r="AF10" s="40">
        <f t="shared" si="7"/>
        <v>3.7931034482758621</v>
      </c>
      <c r="AG10" s="41">
        <f t="shared" si="8"/>
        <v>5.2034058656575219E-2</v>
      </c>
      <c r="AH10" s="42">
        <f t="shared" si="3"/>
        <v>4</v>
      </c>
      <c r="AI10" s="40">
        <f t="shared" si="4"/>
        <v>2.410976541108063</v>
      </c>
      <c r="AJ10" s="40">
        <f t="shared" si="5"/>
        <v>6.2040799893839251</v>
      </c>
      <c r="AK10" s="43">
        <f t="shared" si="6"/>
        <v>6.410976541108063</v>
      </c>
    </row>
    <row r="11" spans="1:37" ht="12.75" customHeight="1" x14ac:dyDescent="0.45">
      <c r="A11" s="37">
        <f t="shared" si="9"/>
        <v>8</v>
      </c>
      <c r="B11" s="38" t="s">
        <v>6</v>
      </c>
      <c r="C11" s="39">
        <v>5</v>
      </c>
      <c r="D11" s="39">
        <v>1</v>
      </c>
      <c r="E11" s="39">
        <v>2</v>
      </c>
      <c r="F11" s="39">
        <v>2</v>
      </c>
      <c r="G11" s="39">
        <v>0</v>
      </c>
      <c r="H11" s="39">
        <v>3</v>
      </c>
      <c r="I11" s="39">
        <v>1</v>
      </c>
      <c r="J11" s="39">
        <v>4</v>
      </c>
      <c r="K11" s="39">
        <v>3</v>
      </c>
      <c r="L11" s="39">
        <v>2</v>
      </c>
      <c r="M11" s="39">
        <v>6</v>
      </c>
      <c r="N11" s="39">
        <v>5</v>
      </c>
      <c r="O11" s="39">
        <v>4</v>
      </c>
      <c r="P11" s="39">
        <v>2</v>
      </c>
      <c r="Q11" s="39">
        <v>5</v>
      </c>
      <c r="R11" s="39">
        <v>2</v>
      </c>
      <c r="S11" s="39">
        <v>2</v>
      </c>
      <c r="T11" s="39">
        <v>3</v>
      </c>
      <c r="U11" s="39">
        <v>4</v>
      </c>
      <c r="V11" s="39">
        <v>5</v>
      </c>
      <c r="W11" s="39">
        <v>4</v>
      </c>
      <c r="X11" s="39">
        <v>1</v>
      </c>
      <c r="Y11" s="39">
        <v>3</v>
      </c>
      <c r="Z11" s="39">
        <v>2</v>
      </c>
      <c r="AA11" s="39">
        <v>2</v>
      </c>
      <c r="AB11" s="39">
        <v>4</v>
      </c>
      <c r="AC11" s="39">
        <v>5</v>
      </c>
      <c r="AD11" s="39">
        <v>2</v>
      </c>
      <c r="AE11" s="39">
        <v>2</v>
      </c>
      <c r="AF11" s="40">
        <f t="shared" si="7"/>
        <v>2.9655172413793105</v>
      </c>
      <c r="AG11" s="41">
        <f t="shared" si="8"/>
        <v>4.0681173131504267E-2</v>
      </c>
      <c r="AH11" s="42">
        <f t="shared" si="3"/>
        <v>3</v>
      </c>
      <c r="AI11" s="40">
        <f t="shared" si="4"/>
        <v>1.5232193027712637</v>
      </c>
      <c r="AJ11" s="40">
        <f t="shared" si="5"/>
        <v>4.4887365441505747</v>
      </c>
      <c r="AK11" s="43">
        <f t="shared" si="6"/>
        <v>4.5232193027712633</v>
      </c>
    </row>
    <row r="12" spans="1:37" ht="12.75" customHeight="1" x14ac:dyDescent="0.45">
      <c r="A12" s="37">
        <f t="shared" si="9"/>
        <v>9</v>
      </c>
      <c r="B12" s="38" t="s">
        <v>16</v>
      </c>
      <c r="C12" s="39">
        <v>2</v>
      </c>
      <c r="D12" s="39">
        <v>0</v>
      </c>
      <c r="E12" s="39">
        <v>1</v>
      </c>
      <c r="F12" s="39">
        <v>0</v>
      </c>
      <c r="G12" s="39">
        <v>3</v>
      </c>
      <c r="H12" s="39">
        <v>1</v>
      </c>
      <c r="I12" s="39">
        <v>2</v>
      </c>
      <c r="J12" s="39">
        <v>3</v>
      </c>
      <c r="K12" s="39">
        <v>4</v>
      </c>
      <c r="L12" s="39">
        <v>4</v>
      </c>
      <c r="M12" s="39">
        <v>8</v>
      </c>
      <c r="N12" s="39">
        <v>3</v>
      </c>
      <c r="O12" s="39">
        <v>3</v>
      </c>
      <c r="P12" s="39">
        <v>5</v>
      </c>
      <c r="Q12" s="39">
        <v>2</v>
      </c>
      <c r="R12" s="39">
        <v>2</v>
      </c>
      <c r="S12" s="39">
        <v>4</v>
      </c>
      <c r="T12" s="39">
        <v>1</v>
      </c>
      <c r="U12" s="39">
        <v>3</v>
      </c>
      <c r="V12" s="39">
        <v>1</v>
      </c>
      <c r="W12" s="39">
        <v>3</v>
      </c>
      <c r="X12" s="39">
        <v>4</v>
      </c>
      <c r="Y12" s="39">
        <v>1</v>
      </c>
      <c r="Z12" s="39">
        <v>6</v>
      </c>
      <c r="AA12" s="39">
        <v>2</v>
      </c>
      <c r="AB12" s="39">
        <v>3</v>
      </c>
      <c r="AC12" s="39">
        <v>2</v>
      </c>
      <c r="AD12" s="39">
        <v>7</v>
      </c>
      <c r="AE12" s="39">
        <v>2</v>
      </c>
      <c r="AF12" s="40">
        <f t="shared" si="7"/>
        <v>2.8275862068965516</v>
      </c>
      <c r="AG12" s="41">
        <f t="shared" si="8"/>
        <v>3.8789025543992432E-2</v>
      </c>
      <c r="AH12" s="42">
        <f t="shared" si="3"/>
        <v>3</v>
      </c>
      <c r="AI12" s="40">
        <f t="shared" si="4"/>
        <v>1.9099170796742793</v>
      </c>
      <c r="AJ12" s="40">
        <f t="shared" si="5"/>
        <v>4.7375032865708313</v>
      </c>
      <c r="AK12" s="43">
        <f t="shared" si="6"/>
        <v>4.9099170796742797</v>
      </c>
    </row>
    <row r="13" spans="1:37" ht="12.75" customHeight="1" x14ac:dyDescent="0.45">
      <c r="A13" s="37">
        <f t="shared" si="9"/>
        <v>10</v>
      </c>
      <c r="B13" s="38" t="s">
        <v>8</v>
      </c>
      <c r="C13" s="39">
        <v>1</v>
      </c>
      <c r="D13" s="39">
        <v>3</v>
      </c>
      <c r="E13" s="39">
        <v>0</v>
      </c>
      <c r="F13" s="39">
        <v>1</v>
      </c>
      <c r="G13" s="39">
        <v>1</v>
      </c>
      <c r="H13" s="39">
        <v>2</v>
      </c>
      <c r="I13" s="39">
        <v>1</v>
      </c>
      <c r="J13" s="39">
        <v>3</v>
      </c>
      <c r="K13" s="39">
        <v>0</v>
      </c>
      <c r="L13" s="39">
        <v>2</v>
      </c>
      <c r="M13" s="39">
        <v>1</v>
      </c>
      <c r="N13" s="39">
        <v>2</v>
      </c>
      <c r="O13" s="39">
        <v>2</v>
      </c>
      <c r="P13" s="39">
        <v>3</v>
      </c>
      <c r="Q13" s="39">
        <v>2</v>
      </c>
      <c r="R13" s="39">
        <v>7</v>
      </c>
      <c r="S13" s="39">
        <v>3</v>
      </c>
      <c r="T13" s="39">
        <v>4</v>
      </c>
      <c r="U13" s="39">
        <v>7</v>
      </c>
      <c r="V13" s="39">
        <v>5</v>
      </c>
      <c r="W13" s="39">
        <v>2</v>
      </c>
      <c r="X13" s="39">
        <v>1</v>
      </c>
      <c r="Y13" s="39">
        <v>4</v>
      </c>
      <c r="Z13" s="39">
        <v>0</v>
      </c>
      <c r="AA13" s="39">
        <v>2</v>
      </c>
      <c r="AB13" s="39">
        <v>5</v>
      </c>
      <c r="AC13" s="39">
        <v>0</v>
      </c>
      <c r="AD13" s="39">
        <v>5</v>
      </c>
      <c r="AE13" s="39">
        <v>2</v>
      </c>
      <c r="AF13" s="40">
        <f t="shared" si="7"/>
        <v>2.4482758620689653</v>
      </c>
      <c r="AG13" s="41">
        <f t="shared" si="8"/>
        <v>3.3585619678334913E-2</v>
      </c>
      <c r="AH13" s="42">
        <f t="shared" si="3"/>
        <v>2</v>
      </c>
      <c r="AI13" s="40">
        <f t="shared" si="4"/>
        <v>1.9380809156142014</v>
      </c>
      <c r="AJ13" s="40">
        <f t="shared" si="5"/>
        <v>4.3863567776831669</v>
      </c>
      <c r="AK13" s="43">
        <f t="shared" si="6"/>
        <v>3.9380809156142016</v>
      </c>
    </row>
    <row r="14" spans="1:37" ht="12.75" customHeight="1" x14ac:dyDescent="0.45">
      <c r="A14" s="37">
        <f t="shared" si="9"/>
        <v>11</v>
      </c>
      <c r="B14" s="38" t="s">
        <v>58</v>
      </c>
      <c r="C14" s="39">
        <v>1</v>
      </c>
      <c r="D14" s="39">
        <v>1</v>
      </c>
      <c r="E14" s="39">
        <v>1</v>
      </c>
      <c r="F14" s="39">
        <v>3</v>
      </c>
      <c r="G14" s="39">
        <v>0</v>
      </c>
      <c r="H14" s="39">
        <v>2</v>
      </c>
      <c r="I14" s="39">
        <v>1</v>
      </c>
      <c r="J14" s="39">
        <v>1</v>
      </c>
      <c r="K14" s="39">
        <v>4</v>
      </c>
      <c r="L14" s="39">
        <v>0</v>
      </c>
      <c r="M14" s="39">
        <v>2</v>
      </c>
      <c r="N14" s="39">
        <v>2</v>
      </c>
      <c r="O14" s="39">
        <v>2</v>
      </c>
      <c r="P14" s="39">
        <v>2</v>
      </c>
      <c r="Q14" s="39">
        <v>1</v>
      </c>
      <c r="R14" s="39">
        <v>2</v>
      </c>
      <c r="S14" s="39">
        <v>1</v>
      </c>
      <c r="T14" s="39">
        <v>3</v>
      </c>
      <c r="U14" s="39">
        <v>11</v>
      </c>
      <c r="V14" s="39">
        <v>4</v>
      </c>
      <c r="W14" s="39">
        <v>2</v>
      </c>
      <c r="X14" s="39">
        <v>8</v>
      </c>
      <c r="Y14" s="39">
        <v>1</v>
      </c>
      <c r="Z14" s="39">
        <v>1</v>
      </c>
      <c r="AA14" s="39">
        <v>4</v>
      </c>
      <c r="AB14" s="39">
        <v>4</v>
      </c>
      <c r="AC14" s="39">
        <v>0</v>
      </c>
      <c r="AD14" s="39">
        <v>1</v>
      </c>
      <c r="AE14" s="39">
        <v>2</v>
      </c>
      <c r="AF14" s="40">
        <f t="shared" si="7"/>
        <v>2.3103448275862069</v>
      </c>
      <c r="AG14" s="41">
        <f t="shared" si="8"/>
        <v>3.1693472090823085E-2</v>
      </c>
      <c r="AH14" s="42">
        <f t="shared" si="3"/>
        <v>2</v>
      </c>
      <c r="AI14" s="40">
        <f t="shared" si="4"/>
        <v>2.3467827258955132</v>
      </c>
      <c r="AJ14" s="40">
        <f t="shared" si="5"/>
        <v>4.65712755348172</v>
      </c>
      <c r="AK14" s="43">
        <f t="shared" si="6"/>
        <v>4.3467827258955136</v>
      </c>
    </row>
    <row r="15" spans="1:37" ht="12.75" customHeight="1" x14ac:dyDescent="0.45">
      <c r="A15" s="37">
        <f t="shared" si="9"/>
        <v>12</v>
      </c>
      <c r="B15" s="38" t="s">
        <v>3</v>
      </c>
      <c r="C15" s="39">
        <v>0</v>
      </c>
      <c r="D15" s="39">
        <v>3</v>
      </c>
      <c r="E15" s="39">
        <v>1</v>
      </c>
      <c r="F15" s="39">
        <v>4</v>
      </c>
      <c r="G15" s="39">
        <v>2</v>
      </c>
      <c r="H15" s="39">
        <v>0</v>
      </c>
      <c r="I15" s="39">
        <v>8</v>
      </c>
      <c r="J15" s="39">
        <v>1</v>
      </c>
      <c r="K15" s="39">
        <v>0</v>
      </c>
      <c r="L15" s="39">
        <v>3</v>
      </c>
      <c r="M15" s="39">
        <v>3</v>
      </c>
      <c r="N15" s="39">
        <v>4</v>
      </c>
      <c r="O15" s="39">
        <v>4</v>
      </c>
      <c r="P15" s="39">
        <v>1</v>
      </c>
      <c r="Q15" s="39">
        <v>1</v>
      </c>
      <c r="R15" s="39">
        <v>3</v>
      </c>
      <c r="S15" s="39">
        <v>1</v>
      </c>
      <c r="T15" s="39">
        <v>1</v>
      </c>
      <c r="U15" s="39">
        <v>2</v>
      </c>
      <c r="V15" s="39">
        <v>0</v>
      </c>
      <c r="W15" s="39">
        <v>1</v>
      </c>
      <c r="X15" s="39">
        <v>3</v>
      </c>
      <c r="Y15" s="39">
        <v>2</v>
      </c>
      <c r="Z15" s="39">
        <v>1</v>
      </c>
      <c r="AA15" s="39">
        <v>2</v>
      </c>
      <c r="AB15" s="39">
        <v>1</v>
      </c>
      <c r="AC15" s="39">
        <v>1</v>
      </c>
      <c r="AD15" s="39">
        <v>1</v>
      </c>
      <c r="AE15" s="39">
        <v>2</v>
      </c>
      <c r="AF15" s="40">
        <f t="shared" si="7"/>
        <v>1.9310344827586208</v>
      </c>
      <c r="AG15" s="41">
        <f t="shared" si="8"/>
        <v>2.6490066225165566E-2</v>
      </c>
      <c r="AH15" s="42">
        <f t="shared" si="3"/>
        <v>1</v>
      </c>
      <c r="AI15" s="40">
        <f t="shared" si="4"/>
        <v>1.6888507183195538</v>
      </c>
      <c r="AJ15" s="40">
        <f t="shared" si="5"/>
        <v>3.6198852010781746</v>
      </c>
      <c r="AK15" s="43">
        <f t="shared" si="6"/>
        <v>2.6888507183195536</v>
      </c>
    </row>
    <row r="16" spans="1:37" ht="12.75" customHeight="1" x14ac:dyDescent="0.45">
      <c r="A16" s="37">
        <f t="shared" si="9"/>
        <v>13</v>
      </c>
      <c r="B16" s="38" t="s">
        <v>14</v>
      </c>
      <c r="C16" s="39">
        <v>1</v>
      </c>
      <c r="D16" s="39">
        <v>0</v>
      </c>
      <c r="E16" s="39">
        <v>1</v>
      </c>
      <c r="F16" s="39">
        <v>0</v>
      </c>
      <c r="G16" s="39">
        <v>3</v>
      </c>
      <c r="H16" s="39">
        <v>1</v>
      </c>
      <c r="I16" s="39">
        <v>3</v>
      </c>
      <c r="J16" s="39">
        <v>3</v>
      </c>
      <c r="K16" s="39">
        <v>1</v>
      </c>
      <c r="L16" s="39">
        <v>1</v>
      </c>
      <c r="M16" s="39">
        <v>0</v>
      </c>
      <c r="N16" s="39">
        <v>3</v>
      </c>
      <c r="O16" s="39">
        <v>1</v>
      </c>
      <c r="P16" s="39">
        <v>1</v>
      </c>
      <c r="Q16" s="39">
        <v>1</v>
      </c>
      <c r="R16" s="39">
        <v>0</v>
      </c>
      <c r="S16" s="39">
        <v>3</v>
      </c>
      <c r="T16" s="39">
        <v>2</v>
      </c>
      <c r="U16" s="39">
        <v>2</v>
      </c>
      <c r="V16" s="39">
        <v>0</v>
      </c>
      <c r="W16" s="39">
        <v>6</v>
      </c>
      <c r="X16" s="39">
        <v>0</v>
      </c>
      <c r="Y16" s="39">
        <v>1</v>
      </c>
      <c r="Z16" s="39">
        <v>1</v>
      </c>
      <c r="AA16" s="39">
        <v>0</v>
      </c>
      <c r="AB16" s="39">
        <v>2</v>
      </c>
      <c r="AC16" s="39">
        <v>1</v>
      </c>
      <c r="AD16" s="39">
        <v>0</v>
      </c>
      <c r="AE16" s="39">
        <v>1</v>
      </c>
      <c r="AF16" s="40">
        <f t="shared" si="7"/>
        <v>1.3448275862068966</v>
      </c>
      <c r="AG16" s="41">
        <f t="shared" si="8"/>
        <v>1.8448438978240306E-2</v>
      </c>
      <c r="AH16" s="42">
        <f t="shared" si="3"/>
        <v>1</v>
      </c>
      <c r="AI16" s="40">
        <f t="shared" si="4"/>
        <v>1.3699807628723821</v>
      </c>
      <c r="AJ16" s="40">
        <f t="shared" si="5"/>
        <v>2.7148083490792789</v>
      </c>
      <c r="AK16" s="43">
        <f t="shared" si="6"/>
        <v>2.3699807628723821</v>
      </c>
    </row>
    <row r="17" spans="1:37" ht="12.75" customHeight="1" x14ac:dyDescent="0.45">
      <c r="A17" s="37">
        <f t="shared" si="9"/>
        <v>14</v>
      </c>
      <c r="B17" s="38" t="s">
        <v>13</v>
      </c>
      <c r="C17" s="39">
        <v>2</v>
      </c>
      <c r="D17" s="39">
        <v>0</v>
      </c>
      <c r="E17" s="39">
        <v>1</v>
      </c>
      <c r="F17" s="39">
        <v>0</v>
      </c>
      <c r="G17" s="39">
        <v>1</v>
      </c>
      <c r="H17" s="39">
        <v>0</v>
      </c>
      <c r="I17" s="39">
        <v>3</v>
      </c>
      <c r="J17" s="39">
        <v>1</v>
      </c>
      <c r="K17" s="39">
        <v>0</v>
      </c>
      <c r="L17" s="39">
        <v>1</v>
      </c>
      <c r="M17" s="39">
        <v>1</v>
      </c>
      <c r="N17" s="39">
        <v>5</v>
      </c>
      <c r="O17" s="39">
        <v>1</v>
      </c>
      <c r="P17" s="39">
        <v>2</v>
      </c>
      <c r="Q17" s="39">
        <v>0</v>
      </c>
      <c r="R17" s="39">
        <v>0</v>
      </c>
      <c r="S17" s="39">
        <v>2</v>
      </c>
      <c r="T17" s="39">
        <v>2</v>
      </c>
      <c r="U17" s="39">
        <v>2</v>
      </c>
      <c r="V17" s="39">
        <v>0</v>
      </c>
      <c r="W17" s="39">
        <v>4</v>
      </c>
      <c r="X17" s="39">
        <v>3</v>
      </c>
      <c r="Y17" s="39">
        <v>4</v>
      </c>
      <c r="Z17" s="39">
        <v>1</v>
      </c>
      <c r="AA17" s="39">
        <v>0</v>
      </c>
      <c r="AB17" s="39">
        <v>2</v>
      </c>
      <c r="AC17" s="39">
        <v>0</v>
      </c>
      <c r="AD17" s="39">
        <v>0</v>
      </c>
      <c r="AE17" s="39">
        <v>0</v>
      </c>
      <c r="AF17" s="40">
        <f t="shared" si="7"/>
        <v>1.3103448275862069</v>
      </c>
      <c r="AG17" s="41">
        <f t="shared" si="8"/>
        <v>1.7975402081362349E-2</v>
      </c>
      <c r="AH17" s="42">
        <f t="shared" si="3"/>
        <v>1</v>
      </c>
      <c r="AI17" s="40">
        <f t="shared" si="4"/>
        <v>1.4168236173079471</v>
      </c>
      <c r="AJ17" s="40">
        <f t="shared" si="5"/>
        <v>2.7271684448941542</v>
      </c>
      <c r="AK17" s="43">
        <f t="shared" si="6"/>
        <v>2.4168236173079469</v>
      </c>
    </row>
    <row r="18" spans="1:37" ht="12.75" customHeight="1" x14ac:dyDescent="0.45">
      <c r="A18" s="37">
        <f t="shared" si="9"/>
        <v>15</v>
      </c>
      <c r="B18" s="38" t="s">
        <v>26</v>
      </c>
      <c r="C18" s="39">
        <v>0</v>
      </c>
      <c r="D18" s="39">
        <v>2</v>
      </c>
      <c r="E18" s="39">
        <v>0</v>
      </c>
      <c r="F18" s="39">
        <v>0</v>
      </c>
      <c r="G18" s="39">
        <v>2</v>
      </c>
      <c r="H18" s="39">
        <v>5</v>
      </c>
      <c r="I18" s="39">
        <v>1</v>
      </c>
      <c r="J18" s="39">
        <v>2</v>
      </c>
      <c r="K18" s="39">
        <v>0</v>
      </c>
      <c r="L18" s="39">
        <v>2</v>
      </c>
      <c r="M18" s="39">
        <v>1</v>
      </c>
      <c r="N18" s="39">
        <v>0</v>
      </c>
      <c r="O18" s="39">
        <v>1</v>
      </c>
      <c r="P18" s="39">
        <v>0</v>
      </c>
      <c r="Q18" s="39">
        <v>0</v>
      </c>
      <c r="R18" s="39">
        <v>1</v>
      </c>
      <c r="S18" s="39">
        <v>0</v>
      </c>
      <c r="T18" s="39">
        <v>0</v>
      </c>
      <c r="U18" s="39">
        <v>2</v>
      </c>
      <c r="V18" s="39">
        <v>1</v>
      </c>
      <c r="W18" s="39">
        <v>2</v>
      </c>
      <c r="X18" s="39">
        <v>0</v>
      </c>
      <c r="Y18" s="39">
        <v>2</v>
      </c>
      <c r="Z18" s="39">
        <v>2</v>
      </c>
      <c r="AA18" s="39">
        <v>1</v>
      </c>
      <c r="AB18" s="39">
        <v>1</v>
      </c>
      <c r="AC18" s="39">
        <v>0</v>
      </c>
      <c r="AD18" s="39">
        <v>1</v>
      </c>
      <c r="AE18" s="39">
        <v>3</v>
      </c>
      <c r="AF18" s="40">
        <f t="shared" si="7"/>
        <v>1.103448275862069</v>
      </c>
      <c r="AG18" s="41">
        <f t="shared" si="8"/>
        <v>1.5137180700094609E-2</v>
      </c>
      <c r="AH18" s="42">
        <f t="shared" si="3"/>
        <v>1</v>
      </c>
      <c r="AI18" s="40">
        <f t="shared" si="4"/>
        <v>1.1754885788533966</v>
      </c>
      <c r="AJ18" s="40">
        <f t="shared" si="5"/>
        <v>2.2789368547154654</v>
      </c>
      <c r="AK18" s="43">
        <f t="shared" si="6"/>
        <v>2.1754885788533969</v>
      </c>
    </row>
    <row r="19" spans="1:37" ht="12.75" customHeight="1" x14ac:dyDescent="0.45">
      <c r="A19" s="37">
        <f t="shared" si="9"/>
        <v>16</v>
      </c>
      <c r="B19" s="38" t="s">
        <v>9</v>
      </c>
      <c r="C19" s="39">
        <v>0</v>
      </c>
      <c r="D19" s="39">
        <v>1</v>
      </c>
      <c r="E19" s="39">
        <v>1</v>
      </c>
      <c r="F19" s="39">
        <v>1</v>
      </c>
      <c r="G19" s="39">
        <v>0</v>
      </c>
      <c r="H19" s="39">
        <v>0</v>
      </c>
      <c r="I19" s="39">
        <v>1</v>
      </c>
      <c r="J19" s="39">
        <v>1</v>
      </c>
      <c r="K19" s="39">
        <v>1</v>
      </c>
      <c r="L19" s="39">
        <v>1</v>
      </c>
      <c r="M19" s="39">
        <v>0</v>
      </c>
      <c r="N19" s="39">
        <v>0</v>
      </c>
      <c r="O19" s="39">
        <v>0</v>
      </c>
      <c r="P19" s="39">
        <v>2</v>
      </c>
      <c r="Q19" s="39">
        <v>1</v>
      </c>
      <c r="R19" s="39">
        <v>1</v>
      </c>
      <c r="S19" s="39">
        <v>2</v>
      </c>
      <c r="T19" s="39">
        <v>1</v>
      </c>
      <c r="U19" s="39">
        <v>0</v>
      </c>
      <c r="V19" s="39">
        <v>1</v>
      </c>
      <c r="W19" s="39">
        <v>2</v>
      </c>
      <c r="X19" s="39">
        <v>0</v>
      </c>
      <c r="Y19" s="39">
        <v>0</v>
      </c>
      <c r="Z19" s="39">
        <v>2</v>
      </c>
      <c r="AA19" s="39">
        <v>0</v>
      </c>
      <c r="AB19" s="39">
        <v>3</v>
      </c>
      <c r="AC19" s="39">
        <v>0</v>
      </c>
      <c r="AD19" s="39">
        <v>6</v>
      </c>
      <c r="AE19" s="39">
        <v>2</v>
      </c>
      <c r="AF19" s="40">
        <f t="shared" si="7"/>
        <v>1.0344827586206897</v>
      </c>
      <c r="AG19" s="41">
        <f t="shared" si="8"/>
        <v>1.4191106906338697E-2</v>
      </c>
      <c r="AH19" s="42">
        <f t="shared" si="3"/>
        <v>1</v>
      </c>
      <c r="AI19" s="40">
        <f t="shared" si="4"/>
        <v>1.267245568171087</v>
      </c>
      <c r="AJ19" s="40">
        <f t="shared" si="5"/>
        <v>2.3017283267917765</v>
      </c>
      <c r="AK19" s="43">
        <f t="shared" si="6"/>
        <v>2.267245568171087</v>
      </c>
    </row>
    <row r="20" spans="1:37" ht="12.75" customHeight="1" x14ac:dyDescent="0.45">
      <c r="A20" s="37">
        <f t="shared" si="9"/>
        <v>17</v>
      </c>
      <c r="B20" s="38" t="s">
        <v>50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1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1</v>
      </c>
      <c r="T20" s="39">
        <v>0</v>
      </c>
      <c r="U20" s="39">
        <v>6</v>
      </c>
      <c r="V20" s="39">
        <v>2</v>
      </c>
      <c r="W20" s="39">
        <v>1</v>
      </c>
      <c r="X20" s="39">
        <v>4</v>
      </c>
      <c r="Y20" s="39">
        <v>3</v>
      </c>
      <c r="Z20" s="39">
        <v>0</v>
      </c>
      <c r="AA20" s="39">
        <v>0</v>
      </c>
      <c r="AB20" s="39">
        <v>2</v>
      </c>
      <c r="AC20" s="39">
        <v>1</v>
      </c>
      <c r="AD20" s="39">
        <v>2</v>
      </c>
      <c r="AE20" s="39">
        <v>2</v>
      </c>
      <c r="AF20" s="40">
        <f t="shared" si="7"/>
        <v>0.86206896551724133</v>
      </c>
      <c r="AG20" s="41">
        <f t="shared" si="8"/>
        <v>1.1825922421948912E-2</v>
      </c>
      <c r="AH20" s="42">
        <f t="shared" si="3"/>
        <v>0</v>
      </c>
      <c r="AI20" s="40">
        <f t="shared" si="4"/>
        <v>1.4571042204865121</v>
      </c>
      <c r="AJ20" s="40">
        <f t="shared" si="5"/>
        <v>2.3191731860037534</v>
      </c>
      <c r="AK20" s="43">
        <f t="shared" si="6"/>
        <v>1.4571042204865121</v>
      </c>
    </row>
    <row r="21" spans="1:37" ht="12.75" customHeight="1" x14ac:dyDescent="0.45">
      <c r="A21" s="37">
        <f t="shared" si="9"/>
        <v>18</v>
      </c>
      <c r="B21" s="38" t="s">
        <v>24</v>
      </c>
      <c r="C21" s="39">
        <v>1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4</v>
      </c>
      <c r="J21" s="39">
        <v>0</v>
      </c>
      <c r="K21" s="39">
        <v>1</v>
      </c>
      <c r="L21" s="39">
        <v>1</v>
      </c>
      <c r="M21" s="39">
        <v>0</v>
      </c>
      <c r="N21" s="39">
        <v>0</v>
      </c>
      <c r="O21" s="39">
        <v>0</v>
      </c>
      <c r="P21" s="39">
        <v>0</v>
      </c>
      <c r="Q21" s="39">
        <v>4</v>
      </c>
      <c r="R21" s="39">
        <v>0</v>
      </c>
      <c r="S21" s="39">
        <v>0</v>
      </c>
      <c r="T21" s="39">
        <v>1</v>
      </c>
      <c r="U21" s="39">
        <v>4</v>
      </c>
      <c r="V21" s="39">
        <v>1</v>
      </c>
      <c r="W21" s="39">
        <v>1</v>
      </c>
      <c r="X21" s="39">
        <v>0</v>
      </c>
      <c r="Y21" s="39">
        <v>1</v>
      </c>
      <c r="Z21" s="39">
        <v>1</v>
      </c>
      <c r="AA21" s="39">
        <v>2</v>
      </c>
      <c r="AB21" s="39">
        <v>0</v>
      </c>
      <c r="AC21" s="39">
        <v>1</v>
      </c>
      <c r="AD21" s="39">
        <v>0</v>
      </c>
      <c r="AE21" s="39">
        <v>0</v>
      </c>
      <c r="AF21" s="40">
        <f t="shared" si="7"/>
        <v>0.7931034482758621</v>
      </c>
      <c r="AG21" s="41">
        <f t="shared" si="8"/>
        <v>1.0879848628193E-2</v>
      </c>
      <c r="AH21" s="42">
        <f t="shared" si="3"/>
        <v>0</v>
      </c>
      <c r="AI21" s="40">
        <f t="shared" si="4"/>
        <v>1.2357562850575001</v>
      </c>
      <c r="AJ21" s="40">
        <f t="shared" si="5"/>
        <v>2.0288597333333622</v>
      </c>
      <c r="AK21" s="43">
        <f t="shared" si="6"/>
        <v>1.2357562850575001</v>
      </c>
    </row>
    <row r="22" spans="1:37" ht="12.75" customHeight="1" x14ac:dyDescent="0.45">
      <c r="A22" s="37">
        <f t="shared" si="9"/>
        <v>19</v>
      </c>
      <c r="B22" s="38" t="s">
        <v>7</v>
      </c>
      <c r="C22" s="39">
        <v>0</v>
      </c>
      <c r="D22" s="39">
        <v>1</v>
      </c>
      <c r="E22" s="39">
        <v>1</v>
      </c>
      <c r="F22" s="39">
        <v>0</v>
      </c>
      <c r="G22" s="39">
        <v>0</v>
      </c>
      <c r="H22" s="39">
        <v>1</v>
      </c>
      <c r="I22" s="39">
        <v>1</v>
      </c>
      <c r="J22" s="39">
        <v>2</v>
      </c>
      <c r="K22" s="39">
        <v>2</v>
      </c>
      <c r="L22" s="39">
        <v>0</v>
      </c>
      <c r="M22" s="39">
        <v>2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1</v>
      </c>
      <c r="V22" s="39">
        <v>1</v>
      </c>
      <c r="W22" s="39">
        <v>0</v>
      </c>
      <c r="X22" s="39">
        <v>2</v>
      </c>
      <c r="Y22" s="39">
        <v>1</v>
      </c>
      <c r="Z22" s="39">
        <v>1</v>
      </c>
      <c r="AA22" s="39">
        <v>0</v>
      </c>
      <c r="AB22" s="39">
        <v>1</v>
      </c>
      <c r="AC22" s="39">
        <v>3</v>
      </c>
      <c r="AD22" s="39">
        <v>1</v>
      </c>
      <c r="AE22" s="39">
        <v>2</v>
      </c>
      <c r="AF22" s="40">
        <f t="shared" si="7"/>
        <v>0.7931034482758621</v>
      </c>
      <c r="AG22" s="41">
        <f t="shared" si="8"/>
        <v>1.0879848628193E-2</v>
      </c>
      <c r="AH22" s="42">
        <f t="shared" si="3"/>
        <v>1</v>
      </c>
      <c r="AI22" s="40">
        <f t="shared" si="4"/>
        <v>0.86103386132301873</v>
      </c>
      <c r="AJ22" s="40">
        <f t="shared" si="5"/>
        <v>1.6541373095988807</v>
      </c>
      <c r="AK22" s="43">
        <f t="shared" si="6"/>
        <v>1.8610338613230186</v>
      </c>
    </row>
    <row r="23" spans="1:37" ht="12.75" customHeight="1" x14ac:dyDescent="0.45">
      <c r="A23" s="37">
        <f t="shared" si="9"/>
        <v>20</v>
      </c>
      <c r="B23" s="38" t="s">
        <v>11</v>
      </c>
      <c r="C23" s="39">
        <v>1</v>
      </c>
      <c r="D23" s="39">
        <v>0</v>
      </c>
      <c r="E23" s="39">
        <v>2</v>
      </c>
      <c r="F23" s="39">
        <v>1</v>
      </c>
      <c r="G23" s="39">
        <v>0</v>
      </c>
      <c r="H23" s="39">
        <v>0</v>
      </c>
      <c r="I23" s="39">
        <v>0</v>
      </c>
      <c r="J23" s="39">
        <v>1</v>
      </c>
      <c r="K23" s="39">
        <v>1</v>
      </c>
      <c r="L23" s="39">
        <v>2</v>
      </c>
      <c r="M23" s="39">
        <v>0</v>
      </c>
      <c r="N23" s="39">
        <v>0</v>
      </c>
      <c r="O23" s="39">
        <v>1</v>
      </c>
      <c r="P23" s="39">
        <v>1</v>
      </c>
      <c r="Q23" s="39">
        <v>0</v>
      </c>
      <c r="R23" s="39">
        <v>1</v>
      </c>
      <c r="S23" s="39">
        <v>2</v>
      </c>
      <c r="T23" s="39">
        <v>3</v>
      </c>
      <c r="U23" s="39">
        <v>0</v>
      </c>
      <c r="V23" s="39">
        <v>1</v>
      </c>
      <c r="W23" s="39">
        <v>0</v>
      </c>
      <c r="X23" s="39">
        <v>0</v>
      </c>
      <c r="Y23" s="39">
        <v>1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2</v>
      </c>
      <c r="AF23" s="40">
        <f t="shared" si="7"/>
        <v>0.68965517241379315</v>
      </c>
      <c r="AG23" s="41">
        <f t="shared" si="8"/>
        <v>9.4607379375591313E-3</v>
      </c>
      <c r="AH23" s="42">
        <f t="shared" si="3"/>
        <v>0</v>
      </c>
      <c r="AI23" s="40">
        <f t="shared" si="4"/>
        <v>0.84951449478351493</v>
      </c>
      <c r="AJ23" s="40">
        <f t="shared" si="5"/>
        <v>1.5391696671973081</v>
      </c>
      <c r="AK23" s="43">
        <f t="shared" si="6"/>
        <v>0.84951449478351493</v>
      </c>
    </row>
    <row r="24" spans="1:37" ht="12.75" customHeight="1" x14ac:dyDescent="0.45">
      <c r="A24" s="37">
        <f t="shared" si="9"/>
        <v>21</v>
      </c>
      <c r="B24" s="38" t="s">
        <v>10</v>
      </c>
      <c r="C24" s="39">
        <v>2</v>
      </c>
      <c r="D24" s="39">
        <v>0</v>
      </c>
      <c r="E24" s="39">
        <v>0</v>
      </c>
      <c r="F24" s="39">
        <v>1</v>
      </c>
      <c r="G24" s="39">
        <v>0</v>
      </c>
      <c r="H24" s="39">
        <v>0</v>
      </c>
      <c r="I24" s="39">
        <v>2</v>
      </c>
      <c r="J24" s="39">
        <v>1</v>
      </c>
      <c r="K24" s="39">
        <v>1</v>
      </c>
      <c r="L24" s="39">
        <v>0</v>
      </c>
      <c r="M24" s="39">
        <v>1</v>
      </c>
      <c r="N24" s="39">
        <v>1</v>
      </c>
      <c r="O24" s="39">
        <v>1</v>
      </c>
      <c r="P24" s="39">
        <v>3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1</v>
      </c>
      <c r="X24" s="39">
        <v>0</v>
      </c>
      <c r="Y24" s="39">
        <v>1</v>
      </c>
      <c r="Z24" s="39">
        <v>1</v>
      </c>
      <c r="AA24" s="39">
        <v>0</v>
      </c>
      <c r="AB24" s="39">
        <v>0</v>
      </c>
      <c r="AC24" s="39">
        <v>1</v>
      </c>
      <c r="AD24" s="39">
        <v>1</v>
      </c>
      <c r="AE24" s="39">
        <v>2</v>
      </c>
      <c r="AF24" s="40">
        <f t="shared" si="7"/>
        <v>0.68965517241379315</v>
      </c>
      <c r="AG24" s="41">
        <f t="shared" si="8"/>
        <v>9.4607379375591313E-3</v>
      </c>
      <c r="AH24" s="42">
        <f t="shared" si="3"/>
        <v>1</v>
      </c>
      <c r="AI24" s="40">
        <f t="shared" si="4"/>
        <v>0.80637851249814385</v>
      </c>
      <c r="AJ24" s="40">
        <f t="shared" si="5"/>
        <v>1.4960336849119371</v>
      </c>
      <c r="AK24" s="43">
        <f t="shared" si="6"/>
        <v>1.806378512498144</v>
      </c>
    </row>
    <row r="25" spans="1:37" ht="12.75" customHeight="1" x14ac:dyDescent="0.45">
      <c r="A25" s="37">
        <f t="shared" si="9"/>
        <v>22</v>
      </c>
      <c r="B25" s="38" t="s">
        <v>21</v>
      </c>
      <c r="C25" s="39">
        <v>2</v>
      </c>
      <c r="D25" s="39">
        <v>1</v>
      </c>
      <c r="E25" s="39">
        <v>0</v>
      </c>
      <c r="F25" s="39">
        <v>2</v>
      </c>
      <c r="G25" s="39">
        <v>0</v>
      </c>
      <c r="H25" s="39">
        <v>0</v>
      </c>
      <c r="I25" s="39">
        <v>0</v>
      </c>
      <c r="J25" s="39">
        <v>2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1</v>
      </c>
      <c r="Q25" s="39">
        <v>0</v>
      </c>
      <c r="R25" s="39">
        <v>0</v>
      </c>
      <c r="S25" s="39">
        <v>0</v>
      </c>
      <c r="T25" s="39">
        <v>1</v>
      </c>
      <c r="U25" s="39">
        <v>0</v>
      </c>
      <c r="V25" s="39">
        <v>1</v>
      </c>
      <c r="W25" s="39">
        <v>0</v>
      </c>
      <c r="X25" s="39">
        <v>0</v>
      </c>
      <c r="Y25" s="39">
        <v>1</v>
      </c>
      <c r="Z25" s="39">
        <v>0</v>
      </c>
      <c r="AA25" s="39">
        <v>0</v>
      </c>
      <c r="AB25" s="39">
        <v>2</v>
      </c>
      <c r="AC25" s="39">
        <v>3</v>
      </c>
      <c r="AD25" s="39">
        <v>0</v>
      </c>
      <c r="AE25" s="39">
        <v>1</v>
      </c>
      <c r="AF25" s="40">
        <f t="shared" si="7"/>
        <v>0.58620689655172409</v>
      </c>
      <c r="AG25" s="41">
        <f t="shared" si="8"/>
        <v>8.0416272469252606E-3</v>
      </c>
      <c r="AH25" s="42">
        <f t="shared" si="3"/>
        <v>0</v>
      </c>
      <c r="AI25" s="40">
        <f t="shared" si="4"/>
        <v>0.86673613464167754</v>
      </c>
      <c r="AJ25" s="40">
        <f t="shared" si="5"/>
        <v>1.4529430311934015</v>
      </c>
      <c r="AK25" s="43">
        <f t="shared" si="6"/>
        <v>0.86673613464167754</v>
      </c>
    </row>
    <row r="26" spans="1:37" ht="12.75" customHeight="1" x14ac:dyDescent="0.45">
      <c r="A26" s="37">
        <f t="shared" si="9"/>
        <v>23</v>
      </c>
      <c r="B26" s="38" t="s">
        <v>18</v>
      </c>
      <c r="C26" s="39">
        <v>1</v>
      </c>
      <c r="D26" s="39">
        <v>0</v>
      </c>
      <c r="E26" s="39">
        <v>1</v>
      </c>
      <c r="F26" s="39">
        <v>0</v>
      </c>
      <c r="G26" s="39">
        <v>1</v>
      </c>
      <c r="H26" s="39">
        <v>1</v>
      </c>
      <c r="I26" s="39">
        <v>1</v>
      </c>
      <c r="J26" s="39">
        <v>0</v>
      </c>
      <c r="K26" s="39">
        <v>0</v>
      </c>
      <c r="L26" s="39">
        <v>0</v>
      </c>
      <c r="M26" s="39">
        <v>3</v>
      </c>
      <c r="N26" s="39">
        <v>0</v>
      </c>
      <c r="O26" s="39">
        <v>0</v>
      </c>
      <c r="P26" s="39">
        <v>0</v>
      </c>
      <c r="Q26" s="39">
        <v>1</v>
      </c>
      <c r="R26" s="39">
        <v>2</v>
      </c>
      <c r="S26" s="39">
        <v>0</v>
      </c>
      <c r="T26" s="39">
        <v>0</v>
      </c>
      <c r="U26" s="39">
        <v>2</v>
      </c>
      <c r="V26" s="39">
        <v>0</v>
      </c>
      <c r="W26" s="39">
        <v>2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1</v>
      </c>
      <c r="AF26" s="40">
        <f t="shared" si="7"/>
        <v>0.55172413793103448</v>
      </c>
      <c r="AG26" s="41">
        <f t="shared" si="8"/>
        <v>7.5685903500473046E-3</v>
      </c>
      <c r="AH26" s="42">
        <f t="shared" si="3"/>
        <v>0</v>
      </c>
      <c r="AI26" s="40">
        <f t="shared" si="4"/>
        <v>0.8274835732746656</v>
      </c>
      <c r="AJ26" s="40">
        <f t="shared" si="5"/>
        <v>1.3792077112057002</v>
      </c>
      <c r="AK26" s="43">
        <f t="shared" si="6"/>
        <v>0.8274835732746656</v>
      </c>
    </row>
    <row r="27" spans="1:37" ht="12.75" customHeight="1" x14ac:dyDescent="0.45">
      <c r="A27" s="37">
        <f t="shared" si="9"/>
        <v>24</v>
      </c>
      <c r="B27" s="38" t="s">
        <v>60</v>
      </c>
      <c r="C27" s="39">
        <v>1</v>
      </c>
      <c r="D27" s="39">
        <v>2</v>
      </c>
      <c r="E27" s="39">
        <v>0</v>
      </c>
      <c r="F27" s="39">
        <v>1</v>
      </c>
      <c r="G27" s="39">
        <v>1</v>
      </c>
      <c r="H27" s="39">
        <v>0</v>
      </c>
      <c r="I27" s="39">
        <v>0</v>
      </c>
      <c r="J27" s="39">
        <v>0</v>
      </c>
      <c r="K27" s="39">
        <v>1</v>
      </c>
      <c r="L27" s="39">
        <v>1</v>
      </c>
      <c r="M27" s="39">
        <v>1</v>
      </c>
      <c r="N27" s="39">
        <v>0</v>
      </c>
      <c r="O27" s="39">
        <v>0</v>
      </c>
      <c r="P27" s="39">
        <v>1</v>
      </c>
      <c r="Q27" s="39">
        <v>0</v>
      </c>
      <c r="R27" s="39">
        <v>2</v>
      </c>
      <c r="S27" s="39">
        <v>0</v>
      </c>
      <c r="T27" s="39">
        <v>0</v>
      </c>
      <c r="U27" s="39">
        <v>0</v>
      </c>
      <c r="V27" s="39">
        <v>1</v>
      </c>
      <c r="W27" s="39">
        <v>0</v>
      </c>
      <c r="X27" s="39">
        <v>1</v>
      </c>
      <c r="Y27" s="39">
        <v>1</v>
      </c>
      <c r="Z27" s="39">
        <v>0</v>
      </c>
      <c r="AA27" s="39">
        <v>0</v>
      </c>
      <c r="AB27" s="39">
        <v>0</v>
      </c>
      <c r="AC27" s="39">
        <v>1</v>
      </c>
      <c r="AD27" s="39">
        <v>0</v>
      </c>
      <c r="AE27" s="39">
        <v>1</v>
      </c>
      <c r="AF27" s="40">
        <f t="shared" si="7"/>
        <v>0.55172413793103448</v>
      </c>
      <c r="AG27" s="41">
        <f t="shared" si="8"/>
        <v>7.5685903500473046E-3</v>
      </c>
      <c r="AH27" s="42">
        <f t="shared" si="3"/>
        <v>0</v>
      </c>
      <c r="AI27" s="40">
        <f t="shared" si="4"/>
        <v>0.63167616570923679</v>
      </c>
      <c r="AJ27" s="40">
        <f t="shared" si="5"/>
        <v>1.1834003036402714</v>
      </c>
      <c r="AK27" s="43">
        <f t="shared" si="6"/>
        <v>0.63167616570923679</v>
      </c>
    </row>
    <row r="28" spans="1:37" ht="12.75" customHeight="1" x14ac:dyDescent="0.45">
      <c r="A28" s="37">
        <f t="shared" si="9"/>
        <v>25</v>
      </c>
      <c r="B28" s="38" t="s">
        <v>15</v>
      </c>
      <c r="C28" s="39">
        <v>0</v>
      </c>
      <c r="D28" s="39">
        <v>0</v>
      </c>
      <c r="E28" s="39">
        <v>0</v>
      </c>
      <c r="F28" s="39">
        <v>0</v>
      </c>
      <c r="G28" s="39">
        <v>1</v>
      </c>
      <c r="H28" s="39">
        <v>1</v>
      </c>
      <c r="I28" s="39">
        <v>1</v>
      </c>
      <c r="J28" s="39">
        <v>1</v>
      </c>
      <c r="K28" s="39">
        <v>0</v>
      </c>
      <c r="L28" s="39">
        <v>1</v>
      </c>
      <c r="M28" s="39">
        <v>1</v>
      </c>
      <c r="N28" s="39">
        <v>2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2</v>
      </c>
      <c r="U28" s="39">
        <v>0</v>
      </c>
      <c r="V28" s="39">
        <v>0</v>
      </c>
      <c r="W28" s="39">
        <v>0</v>
      </c>
      <c r="X28" s="39">
        <v>1</v>
      </c>
      <c r="Y28" s="39">
        <v>3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1</v>
      </c>
      <c r="AF28" s="40">
        <f t="shared" si="7"/>
        <v>0.51724137931034486</v>
      </c>
      <c r="AG28" s="41">
        <f t="shared" si="8"/>
        <v>7.0955534531693485E-3</v>
      </c>
      <c r="AH28" s="42">
        <f t="shared" si="3"/>
        <v>0</v>
      </c>
      <c r="AI28" s="40">
        <f t="shared" si="4"/>
        <v>0.78470602571793058</v>
      </c>
      <c r="AJ28" s="40">
        <f t="shared" si="5"/>
        <v>1.3019474050282756</v>
      </c>
      <c r="AK28" s="43">
        <f t="shared" si="6"/>
        <v>0.78470602571793058</v>
      </c>
    </row>
    <row r="29" spans="1:37" ht="12.75" customHeight="1" x14ac:dyDescent="0.45">
      <c r="A29" s="37">
        <f t="shared" si="9"/>
        <v>26</v>
      </c>
      <c r="B29" s="38" t="s">
        <v>19</v>
      </c>
      <c r="C29" s="39">
        <v>0</v>
      </c>
      <c r="D29" s="39">
        <v>1</v>
      </c>
      <c r="E29" s="39">
        <v>0</v>
      </c>
      <c r="F29" s="39">
        <v>0</v>
      </c>
      <c r="G29" s="39">
        <v>1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1</v>
      </c>
      <c r="R29" s="39">
        <v>0</v>
      </c>
      <c r="S29" s="39">
        <v>1</v>
      </c>
      <c r="T29" s="39">
        <v>1</v>
      </c>
      <c r="U29" s="39">
        <v>1</v>
      </c>
      <c r="V29" s="39">
        <v>1</v>
      </c>
      <c r="W29" s="39">
        <v>0</v>
      </c>
      <c r="X29" s="39">
        <v>0</v>
      </c>
      <c r="Y29" s="39">
        <v>0</v>
      </c>
      <c r="Z29" s="39">
        <v>1</v>
      </c>
      <c r="AA29" s="39">
        <v>1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0.31034482758620691</v>
      </c>
      <c r="AG29" s="41">
        <f t="shared" si="8"/>
        <v>4.2573320719016088E-3</v>
      </c>
      <c r="AH29" s="42">
        <f t="shared" si="3"/>
        <v>0</v>
      </c>
      <c r="AI29" s="40">
        <f t="shared" si="4"/>
        <v>0.47082361543075835</v>
      </c>
      <c r="AJ29" s="40">
        <f t="shared" si="5"/>
        <v>0.7811684430169652</v>
      </c>
      <c r="AK29" s="43">
        <f t="shared" si="6"/>
        <v>0.47082361543075835</v>
      </c>
    </row>
    <row r="30" spans="1:37" ht="12.75" customHeight="1" x14ac:dyDescent="0.45">
      <c r="A30" s="37">
        <f t="shared" si="9"/>
        <v>27</v>
      </c>
      <c r="B30" s="38" t="s">
        <v>22</v>
      </c>
      <c r="C30" s="39">
        <v>0</v>
      </c>
      <c r="D30" s="39">
        <v>1</v>
      </c>
      <c r="E30" s="39">
        <v>0</v>
      </c>
      <c r="F30" s="39">
        <v>1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1</v>
      </c>
      <c r="M30" s="39">
        <v>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3</v>
      </c>
      <c r="X30" s="39">
        <v>0</v>
      </c>
      <c r="Y30" s="39">
        <v>0</v>
      </c>
      <c r="Z30" s="39">
        <v>0</v>
      </c>
      <c r="AA30" s="39">
        <v>0</v>
      </c>
      <c r="AB30" s="39">
        <v>1</v>
      </c>
      <c r="AC30" s="39">
        <v>0</v>
      </c>
      <c r="AD30" s="39">
        <v>0</v>
      </c>
      <c r="AE30" s="39">
        <v>0</v>
      </c>
      <c r="AF30" s="40">
        <f t="shared" si="7"/>
        <v>0.27586206896551724</v>
      </c>
      <c r="AG30" s="41">
        <f t="shared" si="8"/>
        <v>3.7842951750236523E-3</v>
      </c>
      <c r="AH30" s="42">
        <f t="shared" si="3"/>
        <v>0</v>
      </c>
      <c r="AI30" s="40">
        <f t="shared" si="4"/>
        <v>0.64898556687329512</v>
      </c>
      <c r="AJ30" s="40">
        <f t="shared" si="5"/>
        <v>0.92484763583881235</v>
      </c>
      <c r="AK30" s="43">
        <f t="shared" si="6"/>
        <v>0.64898556687329512</v>
      </c>
    </row>
    <row r="31" spans="1:37" ht="12.75" customHeight="1" x14ac:dyDescent="0.45">
      <c r="A31" s="37">
        <f t="shared" si="9"/>
        <v>28</v>
      </c>
      <c r="B31" s="38" t="s">
        <v>17</v>
      </c>
      <c r="C31" s="39">
        <v>0</v>
      </c>
      <c r="D31" s="39">
        <v>0</v>
      </c>
      <c r="E31" s="39">
        <v>0</v>
      </c>
      <c r="F31" s="39">
        <v>1</v>
      </c>
      <c r="G31" s="39">
        <v>0</v>
      </c>
      <c r="H31" s="39">
        <v>0</v>
      </c>
      <c r="I31" s="39">
        <v>0</v>
      </c>
      <c r="J31" s="39">
        <v>1</v>
      </c>
      <c r="K31" s="39">
        <v>1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1</v>
      </c>
      <c r="U31" s="39">
        <v>2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1</v>
      </c>
      <c r="AD31" s="39">
        <v>0</v>
      </c>
      <c r="AE31" s="39">
        <v>0</v>
      </c>
      <c r="AF31" s="40">
        <f t="shared" si="7"/>
        <v>0.2413793103448276</v>
      </c>
      <c r="AG31" s="41">
        <f t="shared" si="8"/>
        <v>3.3112582781456958E-3</v>
      </c>
      <c r="AH31" s="42">
        <f t="shared" si="3"/>
        <v>0</v>
      </c>
      <c r="AI31" s="40">
        <f t="shared" si="4"/>
        <v>0.51096354453362369</v>
      </c>
      <c r="AJ31" s="40">
        <f t="shared" si="5"/>
        <v>0.75234285487845132</v>
      </c>
      <c r="AK31" s="43">
        <f t="shared" si="6"/>
        <v>0.51096354453362369</v>
      </c>
    </row>
    <row r="32" spans="1:37" ht="12.75" customHeight="1" x14ac:dyDescent="0.45">
      <c r="A32" s="37">
        <f t="shared" si="9"/>
        <v>29</v>
      </c>
      <c r="B32" s="38" t="s">
        <v>20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6.8965517241379309E-2</v>
      </c>
      <c r="AG32" s="41">
        <f t="shared" si="8"/>
        <v>9.4607379375591307E-4</v>
      </c>
      <c r="AH32" s="42">
        <f t="shared" si="3"/>
        <v>0</v>
      </c>
      <c r="AI32" s="40">
        <f t="shared" si="4"/>
        <v>0.25788071477756375</v>
      </c>
      <c r="AJ32" s="40">
        <f t="shared" si="5"/>
        <v>0.32684623201894303</v>
      </c>
      <c r="AK32" s="43">
        <f t="shared" si="6"/>
        <v>0.25788071477756375</v>
      </c>
    </row>
    <row r="33" spans="1:37" ht="12.75" customHeight="1" x14ac:dyDescent="0.45">
      <c r="A33" s="37">
        <f t="shared" si="9"/>
        <v>30</v>
      </c>
      <c r="B33" s="38" t="s">
        <v>23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1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1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6.8965517241379309E-2</v>
      </c>
      <c r="AG33" s="41">
        <f t="shared" si="8"/>
        <v>9.4607379375591307E-4</v>
      </c>
      <c r="AH33" s="42">
        <f t="shared" si="3"/>
        <v>0</v>
      </c>
      <c r="AI33" s="40">
        <f t="shared" si="4"/>
        <v>0.25788071477756375</v>
      </c>
      <c r="AJ33" s="40">
        <f t="shared" si="5"/>
        <v>0.32684623201894303</v>
      </c>
      <c r="AK33" s="43">
        <f t="shared" si="6"/>
        <v>0.25788071477756375</v>
      </c>
    </row>
    <row r="34" spans="1:37" ht="12.75" customHeight="1" x14ac:dyDescent="0.45">
      <c r="A34" s="37">
        <v>31</v>
      </c>
      <c r="B34" s="38" t="s">
        <v>28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1</v>
      </c>
      <c r="W34" s="39">
        <v>1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6.8965517241379309E-2</v>
      </c>
      <c r="AG34" s="41">
        <f t="shared" si="8"/>
        <v>9.4607379375591307E-4</v>
      </c>
      <c r="AH34" s="42">
        <f t="shared" si="3"/>
        <v>0</v>
      </c>
      <c r="AI34" s="40">
        <f t="shared" si="4"/>
        <v>0.25788071477756375</v>
      </c>
      <c r="AJ34" s="40">
        <f t="shared" si="5"/>
        <v>0.32684623201894303</v>
      </c>
      <c r="AK34" s="43">
        <f t="shared" si="6"/>
        <v>0.25788071477756375</v>
      </c>
    </row>
    <row r="35" spans="1:37" ht="12.75" customHeight="1" x14ac:dyDescent="0.45">
      <c r="A35" s="37">
        <v>32</v>
      </c>
      <c r="B35" s="38" t="s">
        <v>25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</v>
      </c>
      <c r="AG35" s="41">
        <f t="shared" si="8"/>
        <v>0</v>
      </c>
      <c r="AH35" s="42">
        <f t="shared" si="3"/>
        <v>0</v>
      </c>
      <c r="AI35" s="40">
        <f t="shared" si="4"/>
        <v>0</v>
      </c>
      <c r="AJ35" s="40">
        <f t="shared" si="5"/>
        <v>0</v>
      </c>
      <c r="AK35" s="43">
        <f t="shared" si="6"/>
        <v>0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60</v>
      </c>
      <c r="D37" s="55">
        <f t="shared" si="10"/>
        <v>48</v>
      </c>
      <c r="E37" s="55">
        <f t="shared" si="10"/>
        <v>52</v>
      </c>
      <c r="F37" s="55">
        <f t="shared" si="10"/>
        <v>87</v>
      </c>
      <c r="G37" s="55">
        <f t="shared" si="10"/>
        <v>61</v>
      </c>
      <c r="H37" s="55">
        <f t="shared" si="10"/>
        <v>58</v>
      </c>
      <c r="I37" s="55">
        <f t="shared" si="10"/>
        <v>86</v>
      </c>
      <c r="J37" s="55">
        <f t="shared" si="10"/>
        <v>93</v>
      </c>
      <c r="K37" s="55">
        <f t="shared" si="10"/>
        <v>81</v>
      </c>
      <c r="L37" s="55">
        <f t="shared" si="10"/>
        <v>58</v>
      </c>
      <c r="M37" s="55">
        <f t="shared" si="10"/>
        <v>87</v>
      </c>
      <c r="N37" s="55">
        <f t="shared" si="10"/>
        <v>77</v>
      </c>
      <c r="O37" s="55">
        <f t="shared" si="10"/>
        <v>52</v>
      </c>
      <c r="P37" s="55">
        <f t="shared" si="10"/>
        <v>81</v>
      </c>
      <c r="Q37" s="55">
        <f t="shared" si="10"/>
        <v>69</v>
      </c>
      <c r="R37" s="55">
        <f t="shared" si="10"/>
        <v>77</v>
      </c>
      <c r="S37" s="55">
        <f t="shared" si="10"/>
        <v>75</v>
      </c>
      <c r="T37" s="55">
        <f t="shared" si="10"/>
        <v>82</v>
      </c>
      <c r="U37" s="55">
        <f t="shared" si="10"/>
        <v>112</v>
      </c>
      <c r="V37" s="55">
        <f t="shared" si="10"/>
        <v>81</v>
      </c>
      <c r="W37" s="55">
        <f t="shared" si="10"/>
        <v>98</v>
      </c>
      <c r="X37" s="55">
        <f t="shared" si="10"/>
        <v>64</v>
      </c>
      <c r="Y37" s="55">
        <f t="shared" si="10"/>
        <v>78</v>
      </c>
      <c r="Z37" s="55">
        <f t="shared" si="10"/>
        <v>56</v>
      </c>
      <c r="AA37" s="55">
        <f t="shared" si="10"/>
        <v>69</v>
      </c>
      <c r="AB37" s="55">
        <f t="shared" si="10"/>
        <v>86</v>
      </c>
      <c r="AC37" s="55">
        <f t="shared" si="10"/>
        <v>41</v>
      </c>
      <c r="AD37" s="55">
        <f t="shared" si="10"/>
        <v>81</v>
      </c>
      <c r="AE37" s="55">
        <f t="shared" si="10"/>
        <v>64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2</v>
      </c>
    </row>
    <row r="42" spans="1:37" ht="12.75" customHeight="1" x14ac:dyDescent="0.45">
      <c r="B42" s="57" t="s">
        <v>36</v>
      </c>
      <c r="C42" s="58">
        <f t="shared" ref="C42:AF42" si="11">$AK$44</f>
        <v>18.84717174150304</v>
      </c>
      <c r="D42" s="58">
        <f t="shared" si="11"/>
        <v>18.84717174150304</v>
      </c>
      <c r="E42" s="59">
        <f t="shared" si="11"/>
        <v>18.84717174150304</v>
      </c>
      <c r="F42" s="59">
        <f t="shared" si="11"/>
        <v>18.84717174150304</v>
      </c>
      <c r="G42" s="59">
        <f t="shared" si="11"/>
        <v>18.84717174150304</v>
      </c>
      <c r="H42" s="59">
        <f t="shared" si="11"/>
        <v>18.84717174150304</v>
      </c>
      <c r="I42" s="59">
        <f t="shared" si="11"/>
        <v>18.84717174150304</v>
      </c>
      <c r="J42" s="59">
        <f t="shared" si="11"/>
        <v>18.84717174150304</v>
      </c>
      <c r="K42" s="59">
        <f t="shared" si="11"/>
        <v>18.84717174150304</v>
      </c>
      <c r="L42" s="59">
        <f t="shared" si="11"/>
        <v>18.84717174150304</v>
      </c>
      <c r="M42" s="59">
        <f t="shared" si="11"/>
        <v>18.84717174150304</v>
      </c>
      <c r="N42" s="59">
        <f t="shared" si="11"/>
        <v>18.84717174150304</v>
      </c>
      <c r="O42" s="59">
        <f t="shared" si="11"/>
        <v>18.84717174150304</v>
      </c>
      <c r="P42" s="59">
        <f t="shared" si="11"/>
        <v>18.84717174150304</v>
      </c>
      <c r="Q42" s="59">
        <f t="shared" si="11"/>
        <v>18.84717174150304</v>
      </c>
      <c r="R42" s="59">
        <f t="shared" si="11"/>
        <v>18.84717174150304</v>
      </c>
      <c r="S42" s="59">
        <f t="shared" si="11"/>
        <v>18.84717174150304</v>
      </c>
      <c r="T42" s="59">
        <f t="shared" si="11"/>
        <v>18.84717174150304</v>
      </c>
      <c r="U42" s="59">
        <f t="shared" si="11"/>
        <v>18.84717174150304</v>
      </c>
      <c r="V42" s="59">
        <f t="shared" si="11"/>
        <v>18.84717174150304</v>
      </c>
      <c r="W42" s="59">
        <f t="shared" si="11"/>
        <v>18.84717174150304</v>
      </c>
      <c r="X42" s="59">
        <f t="shared" si="11"/>
        <v>18.84717174150304</v>
      </c>
      <c r="Y42" s="59">
        <f t="shared" si="11"/>
        <v>18.84717174150304</v>
      </c>
      <c r="Z42" s="59">
        <f t="shared" si="11"/>
        <v>18.84717174150304</v>
      </c>
      <c r="AA42" s="59">
        <f t="shared" si="11"/>
        <v>18.84717174150304</v>
      </c>
      <c r="AB42" s="59">
        <f t="shared" si="11"/>
        <v>18.84717174150304</v>
      </c>
      <c r="AC42" s="59">
        <f t="shared" si="11"/>
        <v>18.84717174150304</v>
      </c>
      <c r="AD42" s="59">
        <f t="shared" si="11"/>
        <v>18.84717174150304</v>
      </c>
      <c r="AE42" s="59">
        <f t="shared" si="11"/>
        <v>18.84717174150304</v>
      </c>
      <c r="AF42" s="60">
        <f t="shared" si="11"/>
        <v>18.84717174150304</v>
      </c>
      <c r="AG42" s="60"/>
      <c r="AH42" s="60">
        <f>$AK$44</f>
        <v>18.84717174150304</v>
      </c>
      <c r="AI42" s="60">
        <f>$AK$44</f>
        <v>18.84717174150304</v>
      </c>
      <c r="AJ42" s="60">
        <f>$AK$44</f>
        <v>18.84717174150304</v>
      </c>
      <c r="AK42" s="60">
        <f>$AK$44</f>
        <v>18.84717174150304</v>
      </c>
    </row>
    <row r="43" spans="1:37" ht="12.75" customHeight="1" x14ac:dyDescent="0.45">
      <c r="B43" s="57" t="s">
        <v>38</v>
      </c>
      <c r="C43" s="58">
        <f t="shared" ref="C43:AF43" si="12">$AJ$44</f>
        <v>18.778206224261663</v>
      </c>
      <c r="D43" s="58">
        <f t="shared" si="12"/>
        <v>18.778206224261663</v>
      </c>
      <c r="E43" s="59">
        <f t="shared" si="12"/>
        <v>18.778206224261663</v>
      </c>
      <c r="F43" s="59">
        <f t="shared" si="12"/>
        <v>18.778206224261663</v>
      </c>
      <c r="G43" s="59">
        <f t="shared" si="12"/>
        <v>18.778206224261663</v>
      </c>
      <c r="H43" s="59">
        <f t="shared" si="12"/>
        <v>18.778206224261663</v>
      </c>
      <c r="I43" s="59">
        <f t="shared" si="12"/>
        <v>18.778206224261663</v>
      </c>
      <c r="J43" s="59">
        <f t="shared" si="12"/>
        <v>18.778206224261663</v>
      </c>
      <c r="K43" s="59">
        <f t="shared" si="12"/>
        <v>18.778206224261663</v>
      </c>
      <c r="L43" s="59">
        <f t="shared" si="12"/>
        <v>18.778206224261663</v>
      </c>
      <c r="M43" s="59">
        <f t="shared" si="12"/>
        <v>18.778206224261663</v>
      </c>
      <c r="N43" s="59">
        <f t="shared" si="12"/>
        <v>18.778206224261663</v>
      </c>
      <c r="O43" s="59">
        <f t="shared" si="12"/>
        <v>18.778206224261663</v>
      </c>
      <c r="P43" s="59">
        <f t="shared" si="12"/>
        <v>18.778206224261663</v>
      </c>
      <c r="Q43" s="59">
        <f t="shared" si="12"/>
        <v>18.778206224261663</v>
      </c>
      <c r="R43" s="59">
        <f t="shared" si="12"/>
        <v>18.778206224261663</v>
      </c>
      <c r="S43" s="59">
        <f t="shared" si="12"/>
        <v>18.778206224261663</v>
      </c>
      <c r="T43" s="59">
        <f t="shared" si="12"/>
        <v>18.778206224261663</v>
      </c>
      <c r="U43" s="59">
        <f t="shared" si="12"/>
        <v>18.778206224261663</v>
      </c>
      <c r="V43" s="59">
        <f t="shared" si="12"/>
        <v>18.778206224261663</v>
      </c>
      <c r="W43" s="59">
        <f t="shared" si="12"/>
        <v>18.778206224261663</v>
      </c>
      <c r="X43" s="59">
        <f t="shared" si="12"/>
        <v>18.778206224261663</v>
      </c>
      <c r="Y43" s="59">
        <f t="shared" si="12"/>
        <v>18.778206224261663</v>
      </c>
      <c r="Z43" s="59">
        <f t="shared" si="12"/>
        <v>18.778206224261663</v>
      </c>
      <c r="AA43" s="59">
        <f t="shared" si="12"/>
        <v>18.778206224261663</v>
      </c>
      <c r="AB43" s="59">
        <f t="shared" si="12"/>
        <v>18.778206224261663</v>
      </c>
      <c r="AC43" s="59">
        <f t="shared" si="12"/>
        <v>18.778206224261663</v>
      </c>
      <c r="AD43" s="59">
        <f t="shared" si="12"/>
        <v>18.778206224261663</v>
      </c>
      <c r="AE43" s="59">
        <f t="shared" si="12"/>
        <v>18.778206224261663</v>
      </c>
      <c r="AF43" s="60">
        <f t="shared" si="12"/>
        <v>18.778206224261663</v>
      </c>
      <c r="AG43" s="60"/>
      <c r="AH43" s="60">
        <f>$AJ$44</f>
        <v>18.778206224261663</v>
      </c>
      <c r="AI43" s="60">
        <f>$AJ$44</f>
        <v>18.778206224261663</v>
      </c>
      <c r="AJ43" s="60">
        <f>$AJ$44</f>
        <v>18.778206224261663</v>
      </c>
      <c r="AK43" s="60">
        <f>$AJ$44</f>
        <v>18.778206224261663</v>
      </c>
    </row>
    <row r="44" spans="1:37" ht="12.75" customHeight="1" x14ac:dyDescent="0.45">
      <c r="B44" s="57" t="str">
        <f>INDEX(B3:B33,B41)</f>
        <v>Third-Party Applications Functional Malfunction</v>
      </c>
      <c r="C44" s="57">
        <f t="shared" ref="C44:AF44" si="13">IF(C3="","",VLOOKUP($B$44,$B$1:$AK$37,MATCH(C$1,$B$1:$AK$1,0),0))</f>
        <v>4</v>
      </c>
      <c r="D44" s="57">
        <f t="shared" si="13"/>
        <v>11</v>
      </c>
      <c r="E44" s="61">
        <f t="shared" si="13"/>
        <v>17</v>
      </c>
      <c r="F44" s="61">
        <f t="shared" si="13"/>
        <v>18</v>
      </c>
      <c r="G44" s="61">
        <f t="shared" si="13"/>
        <v>14</v>
      </c>
      <c r="H44" s="61">
        <f t="shared" si="13"/>
        <v>12</v>
      </c>
      <c r="I44" s="61">
        <f t="shared" si="13"/>
        <v>22</v>
      </c>
      <c r="J44" s="61">
        <f t="shared" si="13"/>
        <v>18</v>
      </c>
      <c r="K44" s="61">
        <f t="shared" si="13"/>
        <v>22</v>
      </c>
      <c r="L44" s="61">
        <f t="shared" si="13"/>
        <v>13</v>
      </c>
      <c r="M44" s="61">
        <f t="shared" si="13"/>
        <v>17</v>
      </c>
      <c r="N44" s="61">
        <f t="shared" si="13"/>
        <v>12</v>
      </c>
      <c r="O44" s="61">
        <f t="shared" si="13"/>
        <v>12</v>
      </c>
      <c r="P44" s="61">
        <f t="shared" si="13"/>
        <v>20</v>
      </c>
      <c r="Q44" s="61">
        <f t="shared" si="13"/>
        <v>22</v>
      </c>
      <c r="R44" s="61">
        <f t="shared" si="13"/>
        <v>11</v>
      </c>
      <c r="S44" s="61">
        <f t="shared" si="13"/>
        <v>18</v>
      </c>
      <c r="T44" s="61">
        <f t="shared" si="13"/>
        <v>17</v>
      </c>
      <c r="U44" s="61">
        <f t="shared" si="13"/>
        <v>12</v>
      </c>
      <c r="V44" s="61">
        <f t="shared" si="13"/>
        <v>16</v>
      </c>
      <c r="W44" s="61">
        <f t="shared" si="13"/>
        <v>16</v>
      </c>
      <c r="X44" s="61">
        <f t="shared" si="13"/>
        <v>8</v>
      </c>
      <c r="Y44" s="61">
        <f t="shared" si="13"/>
        <v>14</v>
      </c>
      <c r="Z44" s="61">
        <f t="shared" si="13"/>
        <v>9</v>
      </c>
      <c r="AA44" s="61">
        <f t="shared" si="13"/>
        <v>13</v>
      </c>
      <c r="AB44" s="61">
        <f t="shared" si="13"/>
        <v>9</v>
      </c>
      <c r="AC44" s="61">
        <f t="shared" si="13"/>
        <v>4</v>
      </c>
      <c r="AD44" s="61">
        <f t="shared" si="13"/>
        <v>14</v>
      </c>
      <c r="AE44" s="61">
        <f t="shared" si="13"/>
        <v>9</v>
      </c>
      <c r="AF44" s="60">
        <f t="shared" si="13"/>
        <v>13.931034482758621</v>
      </c>
      <c r="AG44" s="60"/>
      <c r="AH44" s="60">
        <f>IF(AH3="","",VLOOKUP($B$44,$B$1:$AK$37,MATCH(AH$1,$B$1:$AK$1,0),0))</f>
        <v>14</v>
      </c>
      <c r="AI44" s="60">
        <f>IF(AI3="","",VLOOKUP($B$44,$B$1:$AK$37,MATCH(AI$1,$B$1:$AK$1,0),0))</f>
        <v>4.8471717415030406</v>
      </c>
      <c r="AJ44" s="60">
        <f>IF(AJ3="","",VLOOKUP($B$44,$B$1:$AK$37,MATCH(AJ$1,$B$1:$AK$1,0),0))</f>
        <v>18.778206224261663</v>
      </c>
      <c r="AK44" s="60">
        <f>IF(AK3="","",VLOOKUP($B$44,$B$1:$AK$37,MATCH(AK$1,$B$1:$AK$1,0),0))</f>
        <v>18.84717174150304</v>
      </c>
    </row>
    <row r="45" spans="1:37" ht="12.75" customHeight="1" x14ac:dyDescent="0.45">
      <c r="B45" s="57" t="str">
        <f>B44&amp;"%"</f>
        <v>Third-Party Applications Functional Malfunction%</v>
      </c>
      <c r="C45" s="62">
        <f t="shared" ref="C45:AE45" si="14">IF(C44="","",C44/C37)</f>
        <v>6.6666666666666666E-2</v>
      </c>
      <c r="D45" s="62">
        <f t="shared" si="14"/>
        <v>0.22916666666666666</v>
      </c>
      <c r="E45" s="63">
        <f t="shared" si="14"/>
        <v>0.32692307692307693</v>
      </c>
      <c r="F45" s="63">
        <f t="shared" si="14"/>
        <v>0.20689655172413793</v>
      </c>
      <c r="G45" s="63">
        <f t="shared" si="14"/>
        <v>0.22950819672131148</v>
      </c>
      <c r="H45" s="63">
        <f t="shared" si="14"/>
        <v>0.20689655172413793</v>
      </c>
      <c r="I45" s="63">
        <f t="shared" si="14"/>
        <v>0.2558139534883721</v>
      </c>
      <c r="J45" s="63">
        <f t="shared" si="14"/>
        <v>0.19354838709677419</v>
      </c>
      <c r="K45" s="63">
        <f t="shared" si="14"/>
        <v>0.27160493827160492</v>
      </c>
      <c r="L45" s="63">
        <f t="shared" si="14"/>
        <v>0.22413793103448276</v>
      </c>
      <c r="M45" s="63">
        <f t="shared" si="14"/>
        <v>0.19540229885057472</v>
      </c>
      <c r="N45" s="63">
        <f t="shared" si="14"/>
        <v>0.15584415584415584</v>
      </c>
      <c r="O45" s="63">
        <f t="shared" si="14"/>
        <v>0.23076923076923078</v>
      </c>
      <c r="P45" s="63">
        <f t="shared" si="14"/>
        <v>0.24691358024691357</v>
      </c>
      <c r="Q45" s="63">
        <f t="shared" si="14"/>
        <v>0.3188405797101449</v>
      </c>
      <c r="R45" s="63">
        <f t="shared" si="14"/>
        <v>0.14285714285714285</v>
      </c>
      <c r="S45" s="63">
        <f t="shared" si="14"/>
        <v>0.24</v>
      </c>
      <c r="T45" s="63">
        <f t="shared" si="14"/>
        <v>0.2073170731707317</v>
      </c>
      <c r="U45" s="63">
        <f t="shared" si="14"/>
        <v>0.10714285714285714</v>
      </c>
      <c r="V45" s="63">
        <f t="shared" si="14"/>
        <v>0.19753086419753085</v>
      </c>
      <c r="W45" s="63">
        <f t="shared" si="14"/>
        <v>0.16326530612244897</v>
      </c>
      <c r="X45" s="63">
        <f t="shared" si="14"/>
        <v>0.125</v>
      </c>
      <c r="Y45" s="63">
        <f t="shared" si="14"/>
        <v>0.17948717948717949</v>
      </c>
      <c r="Z45" s="63">
        <f t="shared" si="14"/>
        <v>0.16071428571428573</v>
      </c>
      <c r="AA45" s="63">
        <f t="shared" si="14"/>
        <v>0.18840579710144928</v>
      </c>
      <c r="AB45" s="63">
        <f t="shared" si="14"/>
        <v>0.10465116279069768</v>
      </c>
      <c r="AC45" s="63">
        <f t="shared" si="14"/>
        <v>9.7560975609756101E-2</v>
      </c>
      <c r="AD45" s="63">
        <f t="shared" si="14"/>
        <v>0.1728395061728395</v>
      </c>
      <c r="AE45" s="63">
        <f t="shared" si="14"/>
        <v>0.140625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107950</xdr:rowOff>
                  </from>
                  <to>
                    <xdr:col>40</xdr:col>
                    <xdr:colOff>292100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1.26953125" style="42" bestFit="1" customWidth="1"/>
    <col min="33" max="33" width="11.81640625" style="42" bestFit="1" customWidth="1"/>
    <col min="34" max="34" width="7.7265625" style="42" bestFit="1" customWidth="1"/>
    <col min="35" max="35" width="17.7265625" style="42" bestFit="1" customWidth="1"/>
    <col min="36" max="36" width="16.26953125" style="42" bestFit="1" customWidth="1"/>
    <col min="37" max="37" width="6.726562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59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48</v>
      </c>
      <c r="D3" s="55">
        <f t="shared" si="2"/>
        <v>36</v>
      </c>
      <c r="E3" s="55">
        <f t="shared" si="2"/>
        <v>54</v>
      </c>
      <c r="F3" s="55">
        <f t="shared" si="2"/>
        <v>55</v>
      </c>
      <c r="G3" s="55">
        <f t="shared" si="2"/>
        <v>53</v>
      </c>
      <c r="H3" s="55">
        <f t="shared" si="2"/>
        <v>36</v>
      </c>
      <c r="I3" s="55">
        <f t="shared" si="2"/>
        <v>44</v>
      </c>
      <c r="J3" s="55">
        <f t="shared" si="2"/>
        <v>46</v>
      </c>
      <c r="K3" s="55">
        <f t="shared" si="2"/>
        <v>49</v>
      </c>
      <c r="L3" s="55">
        <f t="shared" si="2"/>
        <v>35</v>
      </c>
      <c r="M3" s="55">
        <f t="shared" si="2"/>
        <v>34</v>
      </c>
      <c r="N3" s="55">
        <f t="shared" si="2"/>
        <v>38</v>
      </c>
      <c r="O3" s="55">
        <f t="shared" si="2"/>
        <v>50</v>
      </c>
      <c r="P3" s="55">
        <f t="shared" si="2"/>
        <v>66</v>
      </c>
      <c r="Q3" s="55">
        <f t="shared" si="2"/>
        <v>56</v>
      </c>
      <c r="R3" s="55">
        <f t="shared" si="2"/>
        <v>64</v>
      </c>
      <c r="S3" s="55">
        <f t="shared" si="2"/>
        <v>72</v>
      </c>
      <c r="T3" s="55">
        <f t="shared" si="2"/>
        <v>55</v>
      </c>
      <c r="U3" s="55">
        <f t="shared" si="2"/>
        <v>73</v>
      </c>
      <c r="V3" s="55">
        <f t="shared" si="2"/>
        <v>46</v>
      </c>
      <c r="W3" s="55">
        <f t="shared" si="2"/>
        <v>65</v>
      </c>
      <c r="X3" s="55">
        <f t="shared" si="2"/>
        <v>60</v>
      </c>
      <c r="Y3" s="55">
        <f t="shared" si="2"/>
        <v>65</v>
      </c>
      <c r="Z3" s="55">
        <f t="shared" si="2"/>
        <v>43</v>
      </c>
      <c r="AA3" s="55">
        <f t="shared" si="2"/>
        <v>46</v>
      </c>
      <c r="AB3" s="55">
        <f t="shared" si="2"/>
        <v>55</v>
      </c>
      <c r="AC3" s="55">
        <f t="shared" si="2"/>
        <v>43</v>
      </c>
      <c r="AD3" s="55">
        <f t="shared" si="2"/>
        <v>48</v>
      </c>
      <c r="AE3" s="55">
        <f t="shared" si="2"/>
        <v>68</v>
      </c>
      <c r="AF3" s="40">
        <f>SUM(AF4:AF36)</f>
        <v>51.827586206896555</v>
      </c>
      <c r="AG3" s="41">
        <v>1</v>
      </c>
      <c r="AH3" s="42">
        <f t="shared" ref="AH3:AH36" si="3">IFERROR(MEDIAN(C3:AE3),"-")</f>
        <v>50</v>
      </c>
      <c r="AI3" s="40">
        <f t="shared" ref="AI3:AI36" si="4">IFERROR(STDEV(C3:AE3),"-")</f>
        <v>11.317082427896459</v>
      </c>
      <c r="AJ3" s="40">
        <f t="shared" ref="AJ3:AJ36" si="5">IFERROR(AF3+AI3,"")</f>
        <v>63.144668634793014</v>
      </c>
      <c r="AK3" s="43">
        <f t="shared" ref="AK3:AK36" si="6">IFERROR(AH3+AI3,"")</f>
        <v>61.317082427896459</v>
      </c>
    </row>
    <row r="4" spans="1:37" ht="12.75" customHeight="1" x14ac:dyDescent="0.45">
      <c r="A4" s="37">
        <v>1</v>
      </c>
      <c r="B4" s="38" t="s">
        <v>1</v>
      </c>
      <c r="C4" s="39">
        <v>11</v>
      </c>
      <c r="D4" s="39">
        <v>5</v>
      </c>
      <c r="E4" s="39">
        <v>11</v>
      </c>
      <c r="F4" s="39">
        <v>17</v>
      </c>
      <c r="G4" s="39">
        <v>14</v>
      </c>
      <c r="H4" s="39">
        <v>3</v>
      </c>
      <c r="I4" s="39">
        <v>8</v>
      </c>
      <c r="J4" s="39">
        <v>3</v>
      </c>
      <c r="K4" s="39">
        <v>6</v>
      </c>
      <c r="L4" s="39">
        <v>1</v>
      </c>
      <c r="M4" s="39">
        <v>6</v>
      </c>
      <c r="N4" s="39">
        <v>5</v>
      </c>
      <c r="O4" s="39">
        <v>16</v>
      </c>
      <c r="P4" s="39">
        <v>10</v>
      </c>
      <c r="Q4" s="39">
        <v>4</v>
      </c>
      <c r="R4" s="39">
        <v>9</v>
      </c>
      <c r="S4" s="39">
        <v>8</v>
      </c>
      <c r="T4" s="39">
        <v>8</v>
      </c>
      <c r="U4" s="39">
        <v>10</v>
      </c>
      <c r="V4" s="39">
        <v>6</v>
      </c>
      <c r="W4" s="39">
        <v>8</v>
      </c>
      <c r="X4" s="39">
        <v>11</v>
      </c>
      <c r="Y4" s="39">
        <v>7</v>
      </c>
      <c r="Z4" s="39">
        <v>5</v>
      </c>
      <c r="AA4" s="39">
        <v>8</v>
      </c>
      <c r="AB4" s="39">
        <v>17</v>
      </c>
      <c r="AC4" s="39">
        <v>7</v>
      </c>
      <c r="AD4" s="39">
        <v>7</v>
      </c>
      <c r="AE4" s="39">
        <v>7</v>
      </c>
      <c r="AF4" s="40">
        <f t="shared" ref="AF4:AF36" si="7">IFERROR(AVERAGE(C4:AE4),"-")</f>
        <v>8.2068965517241388</v>
      </c>
      <c r="AG4" s="41">
        <f t="shared" ref="AG4:AG36" si="8">IFERROR((AF4/$AF$3),"0")</f>
        <v>0.15834996673320026</v>
      </c>
      <c r="AH4" s="42">
        <f t="shared" si="3"/>
        <v>8</v>
      </c>
      <c r="AI4" s="40">
        <f t="shared" si="4"/>
        <v>4.0300594673459624</v>
      </c>
      <c r="AJ4" s="40">
        <f t="shared" si="5"/>
        <v>12.236956019070101</v>
      </c>
      <c r="AK4" s="43">
        <f t="shared" si="6"/>
        <v>12.030059467345962</v>
      </c>
    </row>
    <row r="5" spans="1:37" ht="12.75" customHeight="1" x14ac:dyDescent="0.45">
      <c r="A5" s="37">
        <f>+A4+1</f>
        <v>2</v>
      </c>
      <c r="B5" s="38" t="s">
        <v>4</v>
      </c>
      <c r="C5" s="39">
        <v>6</v>
      </c>
      <c r="D5" s="39">
        <v>9</v>
      </c>
      <c r="E5" s="39">
        <v>11</v>
      </c>
      <c r="F5" s="39">
        <v>7</v>
      </c>
      <c r="G5" s="39">
        <v>6</v>
      </c>
      <c r="H5" s="39">
        <v>6</v>
      </c>
      <c r="I5" s="39">
        <v>6</v>
      </c>
      <c r="J5" s="39">
        <v>6</v>
      </c>
      <c r="K5" s="39">
        <v>11</v>
      </c>
      <c r="L5" s="39">
        <v>5</v>
      </c>
      <c r="M5" s="39">
        <v>7</v>
      </c>
      <c r="N5" s="39">
        <v>10</v>
      </c>
      <c r="O5" s="39">
        <v>5</v>
      </c>
      <c r="P5" s="39">
        <v>12</v>
      </c>
      <c r="Q5" s="39">
        <v>2</v>
      </c>
      <c r="R5" s="39">
        <v>8</v>
      </c>
      <c r="S5" s="39">
        <v>7</v>
      </c>
      <c r="T5" s="39">
        <v>8</v>
      </c>
      <c r="U5" s="39">
        <v>4</v>
      </c>
      <c r="V5" s="39">
        <v>5</v>
      </c>
      <c r="W5" s="39">
        <v>8</v>
      </c>
      <c r="X5" s="39">
        <v>6</v>
      </c>
      <c r="Y5" s="39">
        <v>7</v>
      </c>
      <c r="Z5" s="39">
        <v>7</v>
      </c>
      <c r="AA5" s="39">
        <v>2</v>
      </c>
      <c r="AB5" s="39">
        <v>4</v>
      </c>
      <c r="AC5" s="39">
        <v>7</v>
      </c>
      <c r="AD5" s="39">
        <v>10</v>
      </c>
      <c r="AE5" s="39">
        <v>9</v>
      </c>
      <c r="AF5" s="40">
        <f t="shared" si="7"/>
        <v>6.931034482758621</v>
      </c>
      <c r="AG5" s="41">
        <f t="shared" si="8"/>
        <v>0.13373253493013973</v>
      </c>
      <c r="AH5" s="42">
        <f t="shared" si="3"/>
        <v>7</v>
      </c>
      <c r="AI5" s="40">
        <f t="shared" si="4"/>
        <v>2.4774848202325592</v>
      </c>
      <c r="AJ5" s="40">
        <f t="shared" si="5"/>
        <v>9.4085193029911807</v>
      </c>
      <c r="AK5" s="43">
        <f t="shared" si="6"/>
        <v>9.4774848202325597</v>
      </c>
    </row>
    <row r="6" spans="1:37" ht="12.75" customHeight="1" x14ac:dyDescent="0.45">
      <c r="A6" s="37">
        <f t="shared" ref="A6:A33" si="9">+A5+1</f>
        <v>3</v>
      </c>
      <c r="B6" s="38" t="s">
        <v>0</v>
      </c>
      <c r="C6" s="39">
        <v>3</v>
      </c>
      <c r="D6" s="39">
        <v>1</v>
      </c>
      <c r="E6" s="39">
        <v>7</v>
      </c>
      <c r="F6" s="39">
        <v>7</v>
      </c>
      <c r="G6" s="39">
        <v>2</v>
      </c>
      <c r="H6" s="39">
        <v>4</v>
      </c>
      <c r="I6" s="39">
        <v>3</v>
      </c>
      <c r="J6" s="39">
        <v>7</v>
      </c>
      <c r="K6" s="39">
        <v>8</v>
      </c>
      <c r="L6" s="39">
        <v>2</v>
      </c>
      <c r="M6" s="39">
        <v>1</v>
      </c>
      <c r="N6" s="39">
        <v>2</v>
      </c>
      <c r="O6" s="39">
        <v>6</v>
      </c>
      <c r="P6" s="39">
        <v>6</v>
      </c>
      <c r="Q6" s="39">
        <v>3</v>
      </c>
      <c r="R6" s="39">
        <v>10</v>
      </c>
      <c r="S6" s="39">
        <v>12</v>
      </c>
      <c r="T6" s="39">
        <v>7</v>
      </c>
      <c r="U6" s="39">
        <v>6</v>
      </c>
      <c r="V6" s="39">
        <v>7</v>
      </c>
      <c r="W6" s="39">
        <v>13</v>
      </c>
      <c r="X6" s="39">
        <v>12</v>
      </c>
      <c r="Y6" s="39">
        <v>12</v>
      </c>
      <c r="Z6" s="39">
        <v>4</v>
      </c>
      <c r="AA6" s="39">
        <v>1</v>
      </c>
      <c r="AB6" s="39">
        <v>8</v>
      </c>
      <c r="AC6" s="39">
        <v>9</v>
      </c>
      <c r="AD6" s="39">
        <v>4</v>
      </c>
      <c r="AE6" s="39">
        <v>15</v>
      </c>
      <c r="AF6" s="40">
        <f t="shared" si="7"/>
        <v>6.2758620689655169</v>
      </c>
      <c r="AG6" s="41">
        <f t="shared" si="8"/>
        <v>0.12109115103127077</v>
      </c>
      <c r="AH6" s="42">
        <f t="shared" si="3"/>
        <v>6</v>
      </c>
      <c r="AI6" s="40">
        <f t="shared" si="4"/>
        <v>3.9451285668361931</v>
      </c>
      <c r="AJ6" s="40">
        <f t="shared" si="5"/>
        <v>10.22099063580171</v>
      </c>
      <c r="AK6" s="43">
        <f t="shared" si="6"/>
        <v>9.9451285668361926</v>
      </c>
    </row>
    <row r="7" spans="1:37" ht="12.75" customHeight="1" x14ac:dyDescent="0.45">
      <c r="A7" s="37">
        <f t="shared" si="9"/>
        <v>4</v>
      </c>
      <c r="B7" s="38" t="s">
        <v>2</v>
      </c>
      <c r="C7" s="39">
        <v>5</v>
      </c>
      <c r="D7" s="39">
        <v>4</v>
      </c>
      <c r="E7" s="39">
        <v>3</v>
      </c>
      <c r="F7" s="39">
        <v>5</v>
      </c>
      <c r="G7" s="39">
        <v>7</v>
      </c>
      <c r="H7" s="39">
        <v>10</v>
      </c>
      <c r="I7" s="39">
        <v>4</v>
      </c>
      <c r="J7" s="39">
        <v>6</v>
      </c>
      <c r="K7" s="39">
        <v>6</v>
      </c>
      <c r="L7" s="39">
        <v>2</v>
      </c>
      <c r="M7" s="39">
        <v>2</v>
      </c>
      <c r="N7" s="39">
        <v>3</v>
      </c>
      <c r="O7" s="39">
        <v>10</v>
      </c>
      <c r="P7" s="39">
        <v>6</v>
      </c>
      <c r="Q7" s="39">
        <v>6</v>
      </c>
      <c r="R7" s="39">
        <v>8</v>
      </c>
      <c r="S7" s="39">
        <v>4</v>
      </c>
      <c r="T7" s="39">
        <v>4</v>
      </c>
      <c r="U7" s="39">
        <v>6</v>
      </c>
      <c r="V7" s="39">
        <v>4</v>
      </c>
      <c r="W7" s="39">
        <v>3</v>
      </c>
      <c r="X7" s="39">
        <v>9</v>
      </c>
      <c r="Y7" s="39">
        <v>4</v>
      </c>
      <c r="Z7" s="39">
        <v>2</v>
      </c>
      <c r="AA7" s="39">
        <v>3</v>
      </c>
      <c r="AB7" s="39">
        <v>2</v>
      </c>
      <c r="AC7" s="39">
        <v>6</v>
      </c>
      <c r="AD7" s="39">
        <v>2</v>
      </c>
      <c r="AE7" s="39">
        <v>4</v>
      </c>
      <c r="AF7" s="40">
        <f t="shared" si="7"/>
        <v>4.8275862068965516</v>
      </c>
      <c r="AG7" s="41">
        <f t="shared" si="8"/>
        <v>9.3147039254823677E-2</v>
      </c>
      <c r="AH7" s="42">
        <f t="shared" si="3"/>
        <v>4</v>
      </c>
      <c r="AI7" s="40">
        <f t="shared" si="4"/>
        <v>2.3309863871215151</v>
      </c>
      <c r="AJ7" s="40">
        <f t="shared" si="5"/>
        <v>7.1585725940180662</v>
      </c>
      <c r="AK7" s="43">
        <f t="shared" si="6"/>
        <v>6.3309863871215146</v>
      </c>
    </row>
    <row r="8" spans="1:37" ht="12.75" customHeight="1" x14ac:dyDescent="0.45">
      <c r="A8" s="37">
        <f t="shared" si="9"/>
        <v>5</v>
      </c>
      <c r="B8" s="38" t="s">
        <v>5</v>
      </c>
      <c r="C8" s="39">
        <v>3</v>
      </c>
      <c r="D8" s="39">
        <v>4</v>
      </c>
      <c r="E8" s="39">
        <v>3</v>
      </c>
      <c r="F8" s="39">
        <v>5</v>
      </c>
      <c r="G8" s="39">
        <v>1</v>
      </c>
      <c r="H8" s="39">
        <v>0</v>
      </c>
      <c r="I8" s="39">
        <v>5</v>
      </c>
      <c r="J8" s="39">
        <v>4</v>
      </c>
      <c r="K8" s="39">
        <v>2</v>
      </c>
      <c r="L8" s="39">
        <v>7</v>
      </c>
      <c r="M8" s="39">
        <v>4</v>
      </c>
      <c r="N8" s="39">
        <v>5</v>
      </c>
      <c r="O8" s="39">
        <v>1</v>
      </c>
      <c r="P8" s="39">
        <v>10</v>
      </c>
      <c r="Q8" s="39">
        <v>5</v>
      </c>
      <c r="R8" s="39">
        <v>5</v>
      </c>
      <c r="S8" s="39">
        <v>3</v>
      </c>
      <c r="T8" s="39">
        <v>4</v>
      </c>
      <c r="U8" s="39">
        <v>14</v>
      </c>
      <c r="V8" s="39">
        <v>6</v>
      </c>
      <c r="W8" s="39">
        <v>2</v>
      </c>
      <c r="X8" s="39">
        <v>0</v>
      </c>
      <c r="Y8" s="39">
        <v>7</v>
      </c>
      <c r="Z8" s="39">
        <v>4</v>
      </c>
      <c r="AA8" s="39">
        <v>4</v>
      </c>
      <c r="AB8" s="39">
        <v>4</v>
      </c>
      <c r="AC8" s="39">
        <v>3</v>
      </c>
      <c r="AD8" s="39">
        <v>4</v>
      </c>
      <c r="AE8" s="39">
        <v>2</v>
      </c>
      <c r="AF8" s="40">
        <f t="shared" si="7"/>
        <v>4.1724137931034484</v>
      </c>
      <c r="AG8" s="41">
        <f t="shared" si="8"/>
        <v>8.0505655355954761E-2</v>
      </c>
      <c r="AH8" s="42">
        <f t="shared" si="3"/>
        <v>4</v>
      </c>
      <c r="AI8" s="40">
        <f t="shared" si="4"/>
        <v>2.8544322117071772</v>
      </c>
      <c r="AJ8" s="40">
        <f t="shared" si="5"/>
        <v>7.0268460048106256</v>
      </c>
      <c r="AK8" s="43">
        <f t="shared" si="6"/>
        <v>6.8544322117071772</v>
      </c>
    </row>
    <row r="9" spans="1:37" ht="12.75" customHeight="1" x14ac:dyDescent="0.45">
      <c r="A9" s="37">
        <f t="shared" si="9"/>
        <v>6</v>
      </c>
      <c r="B9" s="38" t="s">
        <v>8</v>
      </c>
      <c r="C9" s="39">
        <v>3</v>
      </c>
      <c r="D9" s="39">
        <v>1</v>
      </c>
      <c r="E9" s="39">
        <v>1</v>
      </c>
      <c r="F9" s="39">
        <v>0</v>
      </c>
      <c r="G9" s="39">
        <v>4</v>
      </c>
      <c r="H9" s="39">
        <v>2</v>
      </c>
      <c r="I9" s="39">
        <v>0</v>
      </c>
      <c r="J9" s="39">
        <v>2</v>
      </c>
      <c r="K9" s="39">
        <v>0</v>
      </c>
      <c r="L9" s="39">
        <v>3</v>
      </c>
      <c r="M9" s="39">
        <v>3</v>
      </c>
      <c r="N9" s="39">
        <v>3</v>
      </c>
      <c r="O9" s="39">
        <v>0</v>
      </c>
      <c r="P9" s="39">
        <v>3</v>
      </c>
      <c r="Q9" s="39">
        <v>9</v>
      </c>
      <c r="R9" s="39">
        <v>5</v>
      </c>
      <c r="S9" s="39">
        <v>8</v>
      </c>
      <c r="T9" s="39">
        <v>3</v>
      </c>
      <c r="U9" s="39">
        <v>2</v>
      </c>
      <c r="V9" s="39">
        <v>0</v>
      </c>
      <c r="W9" s="39">
        <v>7</v>
      </c>
      <c r="X9" s="39">
        <v>3</v>
      </c>
      <c r="Y9" s="39">
        <v>3</v>
      </c>
      <c r="Z9" s="39">
        <v>8</v>
      </c>
      <c r="AA9" s="39">
        <v>5</v>
      </c>
      <c r="AB9" s="39">
        <v>5</v>
      </c>
      <c r="AC9" s="39">
        <v>1</v>
      </c>
      <c r="AD9" s="39">
        <v>5</v>
      </c>
      <c r="AE9" s="39">
        <v>0</v>
      </c>
      <c r="AF9" s="40">
        <f t="shared" si="7"/>
        <v>3.0689655172413794</v>
      </c>
      <c r="AG9" s="41">
        <f t="shared" si="8"/>
        <v>5.9214903526280768E-2</v>
      </c>
      <c r="AH9" s="42">
        <f t="shared" si="3"/>
        <v>3</v>
      </c>
      <c r="AI9" s="40">
        <f t="shared" si="4"/>
        <v>2.5902431557503114</v>
      </c>
      <c r="AJ9" s="40">
        <f t="shared" si="5"/>
        <v>5.6592086729916904</v>
      </c>
      <c r="AK9" s="43">
        <f t="shared" si="6"/>
        <v>5.5902431557503114</v>
      </c>
    </row>
    <row r="10" spans="1:37" ht="12.75" customHeight="1" x14ac:dyDescent="0.45">
      <c r="A10" s="37">
        <f t="shared" si="9"/>
        <v>7</v>
      </c>
      <c r="B10" s="38" t="s">
        <v>12</v>
      </c>
      <c r="C10" s="39">
        <v>2</v>
      </c>
      <c r="D10" s="39">
        <v>2</v>
      </c>
      <c r="E10" s="39">
        <v>3</v>
      </c>
      <c r="F10" s="39">
        <v>5</v>
      </c>
      <c r="G10" s="39">
        <v>3</v>
      </c>
      <c r="H10" s="39">
        <v>0</v>
      </c>
      <c r="I10" s="39">
        <v>2</v>
      </c>
      <c r="J10" s="39">
        <v>5</v>
      </c>
      <c r="K10" s="39">
        <v>3</v>
      </c>
      <c r="L10" s="39">
        <v>1</v>
      </c>
      <c r="M10" s="39">
        <v>0</v>
      </c>
      <c r="N10" s="39">
        <v>1</v>
      </c>
      <c r="O10" s="39">
        <v>0</v>
      </c>
      <c r="P10" s="39">
        <v>1</v>
      </c>
      <c r="Q10" s="39">
        <v>1</v>
      </c>
      <c r="R10" s="39">
        <v>3</v>
      </c>
      <c r="S10" s="39">
        <v>2</v>
      </c>
      <c r="T10" s="39">
        <v>4</v>
      </c>
      <c r="U10" s="39">
        <v>3</v>
      </c>
      <c r="V10" s="39">
        <v>2</v>
      </c>
      <c r="W10" s="39">
        <v>2</v>
      </c>
      <c r="X10" s="39">
        <v>4</v>
      </c>
      <c r="Y10" s="39">
        <v>7</v>
      </c>
      <c r="Z10" s="39">
        <v>1</v>
      </c>
      <c r="AA10" s="39">
        <v>3</v>
      </c>
      <c r="AB10" s="39">
        <v>1</v>
      </c>
      <c r="AC10" s="39">
        <v>1</v>
      </c>
      <c r="AD10" s="39">
        <v>2</v>
      </c>
      <c r="AE10" s="39">
        <v>4</v>
      </c>
      <c r="AF10" s="40">
        <f t="shared" si="7"/>
        <v>2.3448275862068964</v>
      </c>
      <c r="AG10" s="41">
        <f t="shared" si="8"/>
        <v>4.5242847638057214E-2</v>
      </c>
      <c r="AH10" s="42">
        <f t="shared" si="3"/>
        <v>2</v>
      </c>
      <c r="AI10" s="40">
        <f t="shared" si="4"/>
        <v>1.6534781969482548</v>
      </c>
      <c r="AJ10" s="40">
        <f t="shared" si="5"/>
        <v>3.9983057831551512</v>
      </c>
      <c r="AK10" s="43">
        <f t="shared" si="6"/>
        <v>3.6534781969482548</v>
      </c>
    </row>
    <row r="11" spans="1:37" ht="12.75" customHeight="1" x14ac:dyDescent="0.45">
      <c r="A11" s="37">
        <f t="shared" si="9"/>
        <v>8</v>
      </c>
      <c r="B11" s="38" t="s">
        <v>51</v>
      </c>
      <c r="C11" s="39">
        <v>5</v>
      </c>
      <c r="D11" s="39">
        <v>0</v>
      </c>
      <c r="E11" s="39">
        <v>0</v>
      </c>
      <c r="F11" s="39">
        <v>3</v>
      </c>
      <c r="G11" s="39">
        <v>1</v>
      </c>
      <c r="H11" s="39">
        <v>1</v>
      </c>
      <c r="I11" s="39">
        <v>1</v>
      </c>
      <c r="J11" s="39">
        <v>2</v>
      </c>
      <c r="K11" s="39">
        <v>1</v>
      </c>
      <c r="L11" s="39">
        <v>3</v>
      </c>
      <c r="M11" s="39">
        <v>3</v>
      </c>
      <c r="N11" s="39">
        <v>2</v>
      </c>
      <c r="O11" s="39">
        <v>1</v>
      </c>
      <c r="P11" s="39">
        <v>2</v>
      </c>
      <c r="Q11" s="39">
        <v>5</v>
      </c>
      <c r="R11" s="39">
        <v>0</v>
      </c>
      <c r="S11" s="39">
        <v>2</v>
      </c>
      <c r="T11" s="39">
        <v>2</v>
      </c>
      <c r="U11" s="39">
        <v>5</v>
      </c>
      <c r="V11" s="39">
        <v>0</v>
      </c>
      <c r="W11" s="39">
        <v>3</v>
      </c>
      <c r="X11" s="39">
        <v>2</v>
      </c>
      <c r="Y11" s="39">
        <v>3</v>
      </c>
      <c r="Z11" s="39">
        <v>2</v>
      </c>
      <c r="AA11" s="39">
        <v>5</v>
      </c>
      <c r="AB11" s="39">
        <v>1</v>
      </c>
      <c r="AC11" s="39">
        <v>1</v>
      </c>
      <c r="AD11" s="39">
        <v>3</v>
      </c>
      <c r="AE11" s="39">
        <v>6</v>
      </c>
      <c r="AF11" s="40">
        <f t="shared" si="7"/>
        <v>2.2413793103448274</v>
      </c>
      <c r="AG11" s="41">
        <f t="shared" si="8"/>
        <v>4.3246839654025274E-2</v>
      </c>
      <c r="AH11" s="42">
        <f t="shared" si="3"/>
        <v>2</v>
      </c>
      <c r="AI11" s="40">
        <f t="shared" si="4"/>
        <v>1.6830069266853707</v>
      </c>
      <c r="AJ11" s="40">
        <f t="shared" si="5"/>
        <v>3.9243862370301983</v>
      </c>
      <c r="AK11" s="43">
        <f t="shared" si="6"/>
        <v>3.6830069266853709</v>
      </c>
    </row>
    <row r="12" spans="1:37" ht="12.75" customHeight="1" x14ac:dyDescent="0.45">
      <c r="A12" s="37">
        <f t="shared" si="9"/>
        <v>9</v>
      </c>
      <c r="B12" s="38" t="s">
        <v>6</v>
      </c>
      <c r="C12" s="39">
        <v>1</v>
      </c>
      <c r="D12" s="39">
        <v>5</v>
      </c>
      <c r="E12" s="39">
        <v>2</v>
      </c>
      <c r="F12" s="39">
        <v>0</v>
      </c>
      <c r="G12" s="39">
        <v>4</v>
      </c>
      <c r="H12" s="39">
        <v>3</v>
      </c>
      <c r="I12" s="39">
        <v>1</v>
      </c>
      <c r="J12" s="39">
        <v>1</v>
      </c>
      <c r="K12" s="39">
        <v>1</v>
      </c>
      <c r="L12" s="39">
        <v>0</v>
      </c>
      <c r="M12" s="39">
        <v>1</v>
      </c>
      <c r="N12" s="39">
        <v>2</v>
      </c>
      <c r="O12" s="39">
        <v>1</v>
      </c>
      <c r="P12" s="39">
        <v>1</v>
      </c>
      <c r="Q12" s="39">
        <v>3</v>
      </c>
      <c r="R12" s="39">
        <v>2</v>
      </c>
      <c r="S12" s="39">
        <v>6</v>
      </c>
      <c r="T12" s="39">
        <v>4</v>
      </c>
      <c r="U12" s="39">
        <v>1</v>
      </c>
      <c r="V12" s="39">
        <v>3</v>
      </c>
      <c r="W12" s="39">
        <v>1</v>
      </c>
      <c r="X12" s="39">
        <v>2</v>
      </c>
      <c r="Y12" s="39">
        <v>5</v>
      </c>
      <c r="Z12" s="39">
        <v>2</v>
      </c>
      <c r="AA12" s="39">
        <v>2</v>
      </c>
      <c r="AB12" s="39">
        <v>3</v>
      </c>
      <c r="AC12" s="39">
        <v>2</v>
      </c>
      <c r="AD12" s="39">
        <v>1</v>
      </c>
      <c r="AE12" s="39">
        <v>0</v>
      </c>
      <c r="AF12" s="40">
        <f t="shared" si="7"/>
        <v>2.0689655172413794</v>
      </c>
      <c r="AG12" s="41">
        <f t="shared" si="8"/>
        <v>3.9920159680638723E-2</v>
      </c>
      <c r="AH12" s="42">
        <f t="shared" si="3"/>
        <v>2</v>
      </c>
      <c r="AI12" s="40">
        <f t="shared" si="4"/>
        <v>1.5568061280060033</v>
      </c>
      <c r="AJ12" s="40">
        <f t="shared" si="5"/>
        <v>3.6257716452473829</v>
      </c>
      <c r="AK12" s="43">
        <f t="shared" si="6"/>
        <v>3.556806128006003</v>
      </c>
    </row>
    <row r="13" spans="1:37" ht="12.75" customHeight="1" x14ac:dyDescent="0.45">
      <c r="A13" s="37">
        <f t="shared" si="9"/>
        <v>10</v>
      </c>
      <c r="B13" s="38" t="s">
        <v>58</v>
      </c>
      <c r="C13" s="39">
        <v>2</v>
      </c>
      <c r="D13" s="39">
        <v>1</v>
      </c>
      <c r="E13" s="39">
        <v>4</v>
      </c>
      <c r="F13" s="39">
        <v>1</v>
      </c>
      <c r="G13" s="39">
        <v>0</v>
      </c>
      <c r="H13" s="39">
        <v>1</v>
      </c>
      <c r="I13" s="39">
        <v>0</v>
      </c>
      <c r="J13" s="39">
        <v>1</v>
      </c>
      <c r="K13" s="39">
        <v>0</v>
      </c>
      <c r="L13" s="39">
        <v>1</v>
      </c>
      <c r="M13" s="39">
        <v>2</v>
      </c>
      <c r="N13" s="39">
        <v>1</v>
      </c>
      <c r="O13" s="39">
        <v>2</v>
      </c>
      <c r="P13" s="39">
        <v>1</v>
      </c>
      <c r="Q13" s="39">
        <v>1</v>
      </c>
      <c r="R13" s="39">
        <v>0</v>
      </c>
      <c r="S13" s="39">
        <v>3</v>
      </c>
      <c r="T13" s="39">
        <v>1</v>
      </c>
      <c r="U13" s="39">
        <v>5</v>
      </c>
      <c r="V13" s="39">
        <v>3</v>
      </c>
      <c r="W13" s="39">
        <v>2</v>
      </c>
      <c r="X13" s="39">
        <v>1</v>
      </c>
      <c r="Y13" s="39">
        <v>1</v>
      </c>
      <c r="Z13" s="39">
        <v>2</v>
      </c>
      <c r="AA13" s="39">
        <v>2</v>
      </c>
      <c r="AB13" s="39">
        <v>1</v>
      </c>
      <c r="AC13" s="39">
        <v>1</v>
      </c>
      <c r="AD13" s="39">
        <v>2</v>
      </c>
      <c r="AE13" s="39">
        <v>2</v>
      </c>
      <c r="AF13" s="40">
        <f t="shared" si="7"/>
        <v>1.5172413793103448</v>
      </c>
      <c r="AG13" s="41">
        <f t="shared" si="8"/>
        <v>2.9274783765801726E-2</v>
      </c>
      <c r="AH13" s="42">
        <f t="shared" si="3"/>
        <v>1</v>
      </c>
      <c r="AI13" s="40">
        <f t="shared" si="4"/>
        <v>1.1532776166577343</v>
      </c>
      <c r="AJ13" s="40">
        <f t="shared" si="5"/>
        <v>2.6705189959680791</v>
      </c>
      <c r="AK13" s="43">
        <f t="shared" si="6"/>
        <v>2.1532776166577343</v>
      </c>
    </row>
    <row r="14" spans="1:37" ht="12.75" customHeight="1" x14ac:dyDescent="0.45">
      <c r="A14" s="37">
        <f t="shared" si="9"/>
        <v>11</v>
      </c>
      <c r="B14" s="38" t="s">
        <v>7</v>
      </c>
      <c r="C14" s="39">
        <v>2</v>
      </c>
      <c r="D14" s="39">
        <v>0</v>
      </c>
      <c r="E14" s="39">
        <v>2</v>
      </c>
      <c r="F14" s="39">
        <v>1</v>
      </c>
      <c r="G14" s="39">
        <v>1</v>
      </c>
      <c r="H14" s="39">
        <v>0</v>
      </c>
      <c r="I14" s="39">
        <v>2</v>
      </c>
      <c r="J14" s="39">
        <v>1</v>
      </c>
      <c r="K14" s="39">
        <v>0</v>
      </c>
      <c r="L14" s="39">
        <v>2</v>
      </c>
      <c r="M14" s="39">
        <v>2</v>
      </c>
      <c r="N14" s="39">
        <v>0</v>
      </c>
      <c r="O14" s="39">
        <v>2</v>
      </c>
      <c r="P14" s="39">
        <v>2</v>
      </c>
      <c r="Q14" s="39">
        <v>3</v>
      </c>
      <c r="R14" s="39">
        <v>4</v>
      </c>
      <c r="S14" s="39">
        <v>1</v>
      </c>
      <c r="T14" s="39">
        <v>1</v>
      </c>
      <c r="U14" s="39">
        <v>2</v>
      </c>
      <c r="V14" s="39">
        <v>3</v>
      </c>
      <c r="W14" s="39">
        <v>0</v>
      </c>
      <c r="X14" s="39">
        <v>1</v>
      </c>
      <c r="Y14" s="39">
        <v>0</v>
      </c>
      <c r="Z14" s="39">
        <v>1</v>
      </c>
      <c r="AA14" s="39">
        <v>0</v>
      </c>
      <c r="AB14" s="39">
        <v>3</v>
      </c>
      <c r="AC14" s="39">
        <v>0</v>
      </c>
      <c r="AD14" s="39">
        <v>0</v>
      </c>
      <c r="AE14" s="39">
        <v>2</v>
      </c>
      <c r="AF14" s="40">
        <f t="shared" si="7"/>
        <v>1.3103448275862069</v>
      </c>
      <c r="AG14" s="41">
        <f t="shared" si="8"/>
        <v>2.5282767797737856E-2</v>
      </c>
      <c r="AH14" s="42">
        <f t="shared" si="3"/>
        <v>1</v>
      </c>
      <c r="AI14" s="40">
        <f t="shared" si="4"/>
        <v>1.1371470653683551</v>
      </c>
      <c r="AJ14" s="40">
        <f t="shared" si="5"/>
        <v>2.4474918929545622</v>
      </c>
      <c r="AK14" s="43">
        <f t="shared" si="6"/>
        <v>2.1371470653683549</v>
      </c>
    </row>
    <row r="15" spans="1:37" ht="12.75" customHeight="1" x14ac:dyDescent="0.45">
      <c r="A15" s="37">
        <f t="shared" si="9"/>
        <v>12</v>
      </c>
      <c r="B15" s="38" t="s">
        <v>16</v>
      </c>
      <c r="C15" s="39">
        <v>1</v>
      </c>
      <c r="D15" s="39">
        <v>0</v>
      </c>
      <c r="E15" s="39">
        <v>1</v>
      </c>
      <c r="F15" s="39">
        <v>1</v>
      </c>
      <c r="G15" s="39">
        <v>1</v>
      </c>
      <c r="H15" s="39">
        <v>1</v>
      </c>
      <c r="I15" s="39">
        <v>2</v>
      </c>
      <c r="J15" s="39">
        <v>2</v>
      </c>
      <c r="K15" s="39">
        <v>2</v>
      </c>
      <c r="L15" s="39">
        <v>1</v>
      </c>
      <c r="M15" s="39">
        <v>1</v>
      </c>
      <c r="N15" s="39">
        <v>0</v>
      </c>
      <c r="O15" s="39">
        <v>0</v>
      </c>
      <c r="P15" s="39">
        <v>4</v>
      </c>
      <c r="Q15" s="39">
        <v>1</v>
      </c>
      <c r="R15" s="39">
        <v>1</v>
      </c>
      <c r="S15" s="39">
        <v>5</v>
      </c>
      <c r="T15" s="39">
        <v>0</v>
      </c>
      <c r="U15" s="39">
        <v>0</v>
      </c>
      <c r="V15" s="39">
        <v>0</v>
      </c>
      <c r="W15" s="39">
        <v>1</v>
      </c>
      <c r="X15" s="39">
        <v>1</v>
      </c>
      <c r="Y15" s="39">
        <v>0</v>
      </c>
      <c r="Z15" s="39">
        <v>0</v>
      </c>
      <c r="AA15" s="39">
        <v>0</v>
      </c>
      <c r="AB15" s="39">
        <v>2</v>
      </c>
      <c r="AC15" s="39">
        <v>2</v>
      </c>
      <c r="AD15" s="39">
        <v>2</v>
      </c>
      <c r="AE15" s="39">
        <v>3</v>
      </c>
      <c r="AF15" s="40">
        <f t="shared" si="7"/>
        <v>1.2068965517241379</v>
      </c>
      <c r="AG15" s="41">
        <f t="shared" si="8"/>
        <v>2.3286759813705919E-2</v>
      </c>
      <c r="AH15" s="42">
        <f t="shared" si="3"/>
        <v>1</v>
      </c>
      <c r="AI15" s="40">
        <f t="shared" si="4"/>
        <v>1.2357562850575001</v>
      </c>
      <c r="AJ15" s="40">
        <f t="shared" si="5"/>
        <v>2.442652836781638</v>
      </c>
      <c r="AK15" s="43">
        <f t="shared" si="6"/>
        <v>2.2357562850575001</v>
      </c>
    </row>
    <row r="16" spans="1:37" ht="12.75" customHeight="1" x14ac:dyDescent="0.45">
      <c r="A16" s="37">
        <f t="shared" si="9"/>
        <v>13</v>
      </c>
      <c r="B16" s="38" t="s">
        <v>3</v>
      </c>
      <c r="C16" s="39">
        <v>0</v>
      </c>
      <c r="D16" s="39">
        <v>1</v>
      </c>
      <c r="E16" s="39">
        <v>0</v>
      </c>
      <c r="F16" s="39">
        <v>1</v>
      </c>
      <c r="G16" s="39">
        <v>1</v>
      </c>
      <c r="H16" s="39">
        <v>2</v>
      </c>
      <c r="I16" s="39">
        <v>2</v>
      </c>
      <c r="J16" s="39">
        <v>0</v>
      </c>
      <c r="K16" s="39">
        <v>3</v>
      </c>
      <c r="L16" s="39">
        <v>2</v>
      </c>
      <c r="M16" s="39">
        <v>1</v>
      </c>
      <c r="N16" s="39">
        <v>0</v>
      </c>
      <c r="O16" s="39">
        <v>3</v>
      </c>
      <c r="P16" s="39">
        <v>1</v>
      </c>
      <c r="Q16" s="39">
        <v>1</v>
      </c>
      <c r="R16" s="39">
        <v>1</v>
      </c>
      <c r="S16" s="39">
        <v>1</v>
      </c>
      <c r="T16" s="39">
        <v>1</v>
      </c>
      <c r="U16" s="39">
        <v>1</v>
      </c>
      <c r="V16" s="39">
        <v>3</v>
      </c>
      <c r="W16" s="39">
        <v>0</v>
      </c>
      <c r="X16" s="39">
        <v>0</v>
      </c>
      <c r="Y16" s="39">
        <v>0</v>
      </c>
      <c r="Z16" s="39">
        <v>2</v>
      </c>
      <c r="AA16" s="39">
        <v>1</v>
      </c>
      <c r="AB16" s="39">
        <v>1</v>
      </c>
      <c r="AC16" s="39">
        <v>0</v>
      </c>
      <c r="AD16" s="39">
        <v>3</v>
      </c>
      <c r="AE16" s="39">
        <v>1</v>
      </c>
      <c r="AF16" s="40">
        <f t="shared" si="7"/>
        <v>1.1379310344827587</v>
      </c>
      <c r="AG16" s="41">
        <f t="shared" si="8"/>
        <v>2.1956087824351298E-2</v>
      </c>
      <c r="AH16" s="42">
        <f t="shared" si="3"/>
        <v>1</v>
      </c>
      <c r="AI16" s="40">
        <f t="shared" si="4"/>
        <v>0.99009876603420888</v>
      </c>
      <c r="AJ16" s="40">
        <f t="shared" si="5"/>
        <v>2.1280298005169676</v>
      </c>
      <c r="AK16" s="43">
        <f t="shared" si="6"/>
        <v>1.9900987660342089</v>
      </c>
    </row>
    <row r="17" spans="1:37" ht="12.75" customHeight="1" x14ac:dyDescent="0.45">
      <c r="A17" s="37">
        <f t="shared" si="9"/>
        <v>14</v>
      </c>
      <c r="B17" s="38" t="s">
        <v>10</v>
      </c>
      <c r="C17" s="39">
        <v>1</v>
      </c>
      <c r="D17" s="39">
        <v>2</v>
      </c>
      <c r="E17" s="39">
        <v>2</v>
      </c>
      <c r="F17" s="39">
        <v>0</v>
      </c>
      <c r="G17" s="39">
        <v>0</v>
      </c>
      <c r="H17" s="39">
        <v>1</v>
      </c>
      <c r="I17" s="39">
        <v>1</v>
      </c>
      <c r="J17" s="39">
        <v>1</v>
      </c>
      <c r="K17" s="39">
        <v>1</v>
      </c>
      <c r="L17" s="39">
        <v>2</v>
      </c>
      <c r="M17" s="39">
        <v>0</v>
      </c>
      <c r="N17" s="39">
        <v>0</v>
      </c>
      <c r="O17" s="39">
        <v>0</v>
      </c>
      <c r="P17" s="39">
        <v>2</v>
      </c>
      <c r="Q17" s="39">
        <v>1</v>
      </c>
      <c r="R17" s="39">
        <v>1</v>
      </c>
      <c r="S17" s="39">
        <v>4</v>
      </c>
      <c r="T17" s="39">
        <v>2</v>
      </c>
      <c r="U17" s="39">
        <v>2</v>
      </c>
      <c r="V17" s="39">
        <v>0</v>
      </c>
      <c r="W17" s="39">
        <v>0</v>
      </c>
      <c r="X17" s="39">
        <v>2</v>
      </c>
      <c r="Y17" s="39">
        <v>2</v>
      </c>
      <c r="Z17" s="39">
        <v>0</v>
      </c>
      <c r="AA17" s="39">
        <v>1</v>
      </c>
      <c r="AB17" s="39">
        <v>1</v>
      </c>
      <c r="AC17" s="39">
        <v>0</v>
      </c>
      <c r="AD17" s="39">
        <v>0</v>
      </c>
      <c r="AE17" s="39">
        <v>1</v>
      </c>
      <c r="AF17" s="40">
        <f t="shared" si="7"/>
        <v>1.0344827586206897</v>
      </c>
      <c r="AG17" s="41">
        <f t="shared" si="8"/>
        <v>1.9960079840319361E-2</v>
      </c>
      <c r="AH17" s="42">
        <f t="shared" si="3"/>
        <v>1</v>
      </c>
      <c r="AI17" s="40">
        <f t="shared" si="4"/>
        <v>0.98135324281938263</v>
      </c>
      <c r="AJ17" s="40">
        <f t="shared" si="5"/>
        <v>2.0158360014400722</v>
      </c>
      <c r="AK17" s="43">
        <f t="shared" si="6"/>
        <v>1.9813532428193827</v>
      </c>
    </row>
    <row r="18" spans="1:37" ht="12.75" customHeight="1" x14ac:dyDescent="0.45">
      <c r="A18" s="37">
        <f t="shared" si="9"/>
        <v>15</v>
      </c>
      <c r="B18" s="38" t="s">
        <v>15</v>
      </c>
      <c r="C18" s="39">
        <v>0</v>
      </c>
      <c r="D18" s="39">
        <v>0</v>
      </c>
      <c r="E18" s="39">
        <v>1</v>
      </c>
      <c r="F18" s="39">
        <v>0</v>
      </c>
      <c r="G18" s="39">
        <v>1</v>
      </c>
      <c r="H18" s="39">
        <v>0</v>
      </c>
      <c r="I18" s="39">
        <v>0</v>
      </c>
      <c r="J18" s="39">
        <v>0</v>
      </c>
      <c r="K18" s="39">
        <v>1</v>
      </c>
      <c r="L18" s="39">
        <v>1</v>
      </c>
      <c r="M18" s="39">
        <v>0</v>
      </c>
      <c r="N18" s="39">
        <v>0</v>
      </c>
      <c r="O18" s="39">
        <v>0</v>
      </c>
      <c r="P18" s="39">
        <v>0</v>
      </c>
      <c r="Q18" s="39">
        <v>2</v>
      </c>
      <c r="R18" s="39">
        <v>0</v>
      </c>
      <c r="S18" s="39">
        <v>2</v>
      </c>
      <c r="T18" s="39">
        <v>2</v>
      </c>
      <c r="U18" s="39">
        <v>0</v>
      </c>
      <c r="V18" s="39">
        <v>3</v>
      </c>
      <c r="W18" s="39">
        <v>0</v>
      </c>
      <c r="X18" s="39">
        <v>1</v>
      </c>
      <c r="Y18" s="39">
        <v>1</v>
      </c>
      <c r="Z18" s="39">
        <v>1</v>
      </c>
      <c r="AA18" s="39">
        <v>3</v>
      </c>
      <c r="AB18" s="39">
        <v>0</v>
      </c>
      <c r="AC18" s="39">
        <v>1</v>
      </c>
      <c r="AD18" s="39">
        <v>1</v>
      </c>
      <c r="AE18" s="39">
        <v>2</v>
      </c>
      <c r="AF18" s="40">
        <f t="shared" si="7"/>
        <v>0.7931034482758621</v>
      </c>
      <c r="AG18" s="41">
        <f t="shared" si="8"/>
        <v>1.5302727877578177E-2</v>
      </c>
      <c r="AH18" s="42">
        <f t="shared" si="3"/>
        <v>1</v>
      </c>
      <c r="AI18" s="40">
        <f t="shared" si="4"/>
        <v>0.9403384779971361</v>
      </c>
      <c r="AJ18" s="40">
        <f t="shared" si="5"/>
        <v>1.7334419262729983</v>
      </c>
      <c r="AK18" s="43">
        <f t="shared" si="6"/>
        <v>1.9403384779971362</v>
      </c>
    </row>
    <row r="19" spans="1:37" ht="12.75" customHeight="1" x14ac:dyDescent="0.45">
      <c r="A19" s="37">
        <f t="shared" si="9"/>
        <v>16</v>
      </c>
      <c r="B19" s="38" t="s">
        <v>13</v>
      </c>
      <c r="C19" s="39">
        <v>1</v>
      </c>
      <c r="D19" s="39">
        <v>0</v>
      </c>
      <c r="E19" s="39">
        <v>1</v>
      </c>
      <c r="F19" s="39">
        <v>0</v>
      </c>
      <c r="G19" s="39">
        <v>1</v>
      </c>
      <c r="H19" s="39">
        <v>0</v>
      </c>
      <c r="I19" s="39">
        <v>2</v>
      </c>
      <c r="J19" s="39">
        <v>1</v>
      </c>
      <c r="K19" s="39">
        <v>0</v>
      </c>
      <c r="L19" s="39">
        <v>0</v>
      </c>
      <c r="M19" s="39">
        <v>0</v>
      </c>
      <c r="N19" s="39">
        <v>0</v>
      </c>
      <c r="O19" s="39">
        <v>1</v>
      </c>
      <c r="P19" s="39">
        <v>0</v>
      </c>
      <c r="Q19" s="39">
        <v>2</v>
      </c>
      <c r="R19" s="39">
        <v>0</v>
      </c>
      <c r="S19" s="39">
        <v>2</v>
      </c>
      <c r="T19" s="39">
        <v>0</v>
      </c>
      <c r="U19" s="39">
        <v>5</v>
      </c>
      <c r="V19" s="39">
        <v>0</v>
      </c>
      <c r="W19" s="39">
        <v>3</v>
      </c>
      <c r="X19" s="39">
        <v>0</v>
      </c>
      <c r="Y19" s="39">
        <v>0</v>
      </c>
      <c r="Z19" s="39">
        <v>1</v>
      </c>
      <c r="AA19" s="39">
        <v>1</v>
      </c>
      <c r="AB19" s="39">
        <v>0</v>
      </c>
      <c r="AC19" s="39">
        <v>0</v>
      </c>
      <c r="AD19" s="39">
        <v>1</v>
      </c>
      <c r="AE19" s="39">
        <v>0</v>
      </c>
      <c r="AF19" s="40">
        <f t="shared" si="7"/>
        <v>0.75862068965517238</v>
      </c>
      <c r="AG19" s="41">
        <f t="shared" si="8"/>
        <v>1.4637391882900863E-2</v>
      </c>
      <c r="AH19" s="42">
        <f t="shared" si="3"/>
        <v>0</v>
      </c>
      <c r="AI19" s="40">
        <f t="shared" si="4"/>
        <v>1.1543449723851773</v>
      </c>
      <c r="AJ19" s="40">
        <f t="shared" si="5"/>
        <v>1.9129656620403497</v>
      </c>
      <c r="AK19" s="43">
        <f t="shared" si="6"/>
        <v>1.1543449723851773</v>
      </c>
    </row>
    <row r="20" spans="1:37" ht="12.75" customHeight="1" x14ac:dyDescent="0.45">
      <c r="A20" s="37">
        <f t="shared" si="9"/>
        <v>17</v>
      </c>
      <c r="B20" s="38" t="s">
        <v>11</v>
      </c>
      <c r="C20" s="39">
        <v>0</v>
      </c>
      <c r="D20" s="39">
        <v>0</v>
      </c>
      <c r="E20" s="39">
        <v>1</v>
      </c>
      <c r="F20" s="39">
        <v>1</v>
      </c>
      <c r="G20" s="39">
        <v>1</v>
      </c>
      <c r="H20" s="39">
        <v>1</v>
      </c>
      <c r="I20" s="39">
        <v>3</v>
      </c>
      <c r="J20" s="39">
        <v>0</v>
      </c>
      <c r="K20" s="39">
        <v>1</v>
      </c>
      <c r="L20" s="39">
        <v>0</v>
      </c>
      <c r="M20" s="39">
        <v>0</v>
      </c>
      <c r="N20" s="39">
        <v>1</v>
      </c>
      <c r="O20" s="39">
        <v>0</v>
      </c>
      <c r="P20" s="39">
        <v>0</v>
      </c>
      <c r="Q20" s="39">
        <v>2</v>
      </c>
      <c r="R20" s="39">
        <v>0</v>
      </c>
      <c r="S20" s="39">
        <v>0</v>
      </c>
      <c r="T20" s="39">
        <v>0</v>
      </c>
      <c r="U20" s="39">
        <v>0</v>
      </c>
      <c r="V20" s="39">
        <v>1</v>
      </c>
      <c r="W20" s="39">
        <v>1</v>
      </c>
      <c r="X20" s="39">
        <v>0</v>
      </c>
      <c r="Y20" s="39">
        <v>1</v>
      </c>
      <c r="Z20" s="39">
        <v>1</v>
      </c>
      <c r="AA20" s="39">
        <v>1</v>
      </c>
      <c r="AB20" s="39">
        <v>1</v>
      </c>
      <c r="AC20" s="39">
        <v>0</v>
      </c>
      <c r="AD20" s="39">
        <v>0</v>
      </c>
      <c r="AE20" s="39">
        <v>0</v>
      </c>
      <c r="AF20" s="40">
        <f t="shared" si="7"/>
        <v>0.58620689655172409</v>
      </c>
      <c r="AG20" s="41">
        <f t="shared" si="8"/>
        <v>1.1310711909514303E-2</v>
      </c>
      <c r="AH20" s="42">
        <f t="shared" si="3"/>
        <v>0</v>
      </c>
      <c r="AI20" s="40">
        <f t="shared" si="4"/>
        <v>0.73276586493086715</v>
      </c>
      <c r="AJ20" s="40">
        <f t="shared" si="5"/>
        <v>1.3189727614825912</v>
      </c>
      <c r="AK20" s="43">
        <f t="shared" si="6"/>
        <v>0.73276586493086715</v>
      </c>
    </row>
    <row r="21" spans="1:37" ht="12.75" customHeight="1" x14ac:dyDescent="0.45">
      <c r="A21" s="37">
        <f t="shared" si="9"/>
        <v>18</v>
      </c>
      <c r="B21" s="38" t="s">
        <v>14</v>
      </c>
      <c r="C21" s="39">
        <v>0</v>
      </c>
      <c r="D21" s="39">
        <v>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1</v>
      </c>
      <c r="K21" s="39">
        <v>0</v>
      </c>
      <c r="L21" s="39">
        <v>0</v>
      </c>
      <c r="M21" s="39">
        <v>0</v>
      </c>
      <c r="N21" s="39">
        <v>0</v>
      </c>
      <c r="O21" s="39">
        <v>1</v>
      </c>
      <c r="P21" s="39">
        <v>0</v>
      </c>
      <c r="Q21" s="39">
        <v>1</v>
      </c>
      <c r="R21" s="39">
        <v>1</v>
      </c>
      <c r="S21" s="39">
        <v>1</v>
      </c>
      <c r="T21" s="39">
        <v>2</v>
      </c>
      <c r="U21" s="39">
        <v>0</v>
      </c>
      <c r="V21" s="39">
        <v>0</v>
      </c>
      <c r="W21" s="39">
        <v>2</v>
      </c>
      <c r="X21" s="39">
        <v>1</v>
      </c>
      <c r="Y21" s="39">
        <v>1</v>
      </c>
      <c r="Z21" s="39">
        <v>0</v>
      </c>
      <c r="AA21" s="39">
        <v>2</v>
      </c>
      <c r="AB21" s="39">
        <v>1</v>
      </c>
      <c r="AC21" s="39">
        <v>1</v>
      </c>
      <c r="AD21" s="39">
        <v>0</v>
      </c>
      <c r="AE21" s="39">
        <v>1</v>
      </c>
      <c r="AF21" s="40">
        <f t="shared" si="7"/>
        <v>0.58620689655172409</v>
      </c>
      <c r="AG21" s="41">
        <f t="shared" si="8"/>
        <v>1.1310711909514303E-2</v>
      </c>
      <c r="AH21" s="42">
        <f t="shared" si="3"/>
        <v>0</v>
      </c>
      <c r="AI21" s="40">
        <f t="shared" si="4"/>
        <v>0.68228823922101312</v>
      </c>
      <c r="AJ21" s="40">
        <f t="shared" si="5"/>
        <v>1.2684951357727372</v>
      </c>
      <c r="AK21" s="43">
        <f t="shared" si="6"/>
        <v>0.68228823922101312</v>
      </c>
    </row>
    <row r="22" spans="1:37" ht="12.75" customHeight="1" x14ac:dyDescent="0.45">
      <c r="A22" s="37">
        <f t="shared" si="9"/>
        <v>19</v>
      </c>
      <c r="B22" s="38" t="s">
        <v>60</v>
      </c>
      <c r="C22" s="39">
        <v>0</v>
      </c>
      <c r="D22" s="39">
        <v>0</v>
      </c>
      <c r="E22" s="39">
        <v>0</v>
      </c>
      <c r="F22" s="39">
        <v>1</v>
      </c>
      <c r="G22" s="39">
        <v>2</v>
      </c>
      <c r="H22" s="39">
        <v>0</v>
      </c>
      <c r="I22" s="39">
        <v>0</v>
      </c>
      <c r="J22" s="39">
        <v>1</v>
      </c>
      <c r="K22" s="39">
        <v>0</v>
      </c>
      <c r="L22" s="39">
        <v>0</v>
      </c>
      <c r="M22" s="39">
        <v>0</v>
      </c>
      <c r="N22" s="39">
        <v>1</v>
      </c>
      <c r="O22" s="39">
        <v>0</v>
      </c>
      <c r="P22" s="39">
        <v>3</v>
      </c>
      <c r="Q22" s="39">
        <v>2</v>
      </c>
      <c r="R22" s="39">
        <v>0</v>
      </c>
      <c r="S22" s="39">
        <v>0</v>
      </c>
      <c r="T22" s="39">
        <v>1</v>
      </c>
      <c r="U22" s="39">
        <v>0</v>
      </c>
      <c r="V22" s="39">
        <v>0</v>
      </c>
      <c r="W22" s="39">
        <v>1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3</v>
      </c>
      <c r="AF22" s="40">
        <f t="shared" si="7"/>
        <v>0.51724137931034486</v>
      </c>
      <c r="AG22" s="41">
        <f t="shared" si="8"/>
        <v>9.9800399201596807E-3</v>
      </c>
      <c r="AH22" s="42">
        <f t="shared" si="3"/>
        <v>0</v>
      </c>
      <c r="AI22" s="40">
        <f t="shared" si="4"/>
        <v>0.91107039304531445</v>
      </c>
      <c r="AJ22" s="40">
        <f t="shared" si="5"/>
        <v>1.4283117723556593</v>
      </c>
      <c r="AK22" s="43">
        <f t="shared" si="6"/>
        <v>0.91107039304531445</v>
      </c>
    </row>
    <row r="23" spans="1:37" ht="12.75" customHeight="1" x14ac:dyDescent="0.45">
      <c r="A23" s="37">
        <f t="shared" si="9"/>
        <v>20</v>
      </c>
      <c r="B23" s="38" t="s">
        <v>9</v>
      </c>
      <c r="C23" s="39">
        <v>0</v>
      </c>
      <c r="D23" s="39">
        <v>0</v>
      </c>
      <c r="E23" s="39">
        <v>0</v>
      </c>
      <c r="F23" s="39">
        <v>0</v>
      </c>
      <c r="G23" s="39">
        <v>1</v>
      </c>
      <c r="H23" s="39">
        <v>0</v>
      </c>
      <c r="I23" s="39">
        <v>1</v>
      </c>
      <c r="J23" s="39">
        <v>1</v>
      </c>
      <c r="K23" s="39">
        <v>1</v>
      </c>
      <c r="L23" s="39">
        <v>1</v>
      </c>
      <c r="M23" s="39">
        <v>0</v>
      </c>
      <c r="N23" s="39">
        <v>0</v>
      </c>
      <c r="O23" s="39">
        <v>0</v>
      </c>
      <c r="P23" s="39">
        <v>2</v>
      </c>
      <c r="Q23" s="39">
        <v>0</v>
      </c>
      <c r="R23" s="39">
        <v>0</v>
      </c>
      <c r="S23" s="39">
        <v>0</v>
      </c>
      <c r="T23" s="39">
        <v>0</v>
      </c>
      <c r="U23" s="39">
        <v>1</v>
      </c>
      <c r="V23" s="39">
        <v>0</v>
      </c>
      <c r="W23" s="39">
        <v>1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1</v>
      </c>
      <c r="AE23" s="39">
        <v>3</v>
      </c>
      <c r="AF23" s="40">
        <f t="shared" si="7"/>
        <v>0.44827586206896552</v>
      </c>
      <c r="AG23" s="41">
        <f t="shared" si="8"/>
        <v>8.6493679308050561E-3</v>
      </c>
      <c r="AH23" s="42">
        <f t="shared" si="3"/>
        <v>0</v>
      </c>
      <c r="AI23" s="40">
        <f t="shared" si="4"/>
        <v>0.73611950197115827</v>
      </c>
      <c r="AJ23" s="40">
        <f t="shared" si="5"/>
        <v>1.1843953640401237</v>
      </c>
      <c r="AK23" s="43">
        <f t="shared" si="6"/>
        <v>0.73611950197115827</v>
      </c>
    </row>
    <row r="24" spans="1:37" ht="12.75" customHeight="1" x14ac:dyDescent="0.45">
      <c r="A24" s="37">
        <f t="shared" si="9"/>
        <v>21</v>
      </c>
      <c r="B24" s="38" t="s">
        <v>22</v>
      </c>
      <c r="C24" s="39">
        <v>0</v>
      </c>
      <c r="D24" s="39">
        <v>0</v>
      </c>
      <c r="E24" s="39">
        <v>1</v>
      </c>
      <c r="F24" s="39">
        <v>0</v>
      </c>
      <c r="G24" s="39">
        <v>0</v>
      </c>
      <c r="H24" s="39">
        <v>1</v>
      </c>
      <c r="I24" s="39">
        <v>0</v>
      </c>
      <c r="J24" s="39">
        <v>0</v>
      </c>
      <c r="K24" s="39">
        <v>1</v>
      </c>
      <c r="L24" s="39">
        <v>1</v>
      </c>
      <c r="M24" s="39">
        <v>0</v>
      </c>
      <c r="N24" s="39">
        <v>1</v>
      </c>
      <c r="O24" s="39">
        <v>0</v>
      </c>
      <c r="P24" s="39">
        <v>0</v>
      </c>
      <c r="Q24" s="39">
        <v>0</v>
      </c>
      <c r="R24" s="39">
        <v>2</v>
      </c>
      <c r="S24" s="39">
        <v>0</v>
      </c>
      <c r="T24" s="39">
        <v>1</v>
      </c>
      <c r="U24" s="39">
        <v>1</v>
      </c>
      <c r="V24" s="39">
        <v>0</v>
      </c>
      <c r="W24" s="39">
        <v>0</v>
      </c>
      <c r="X24" s="39">
        <v>0</v>
      </c>
      <c r="Y24" s="39">
        <v>1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40">
        <f t="shared" si="7"/>
        <v>0.34482758620689657</v>
      </c>
      <c r="AG24" s="41">
        <f t="shared" si="8"/>
        <v>6.6533599467731202E-3</v>
      </c>
      <c r="AH24" s="42">
        <f t="shared" si="3"/>
        <v>0</v>
      </c>
      <c r="AI24" s="40">
        <f t="shared" si="4"/>
        <v>0.5526470114022356</v>
      </c>
      <c r="AJ24" s="40">
        <f t="shared" si="5"/>
        <v>0.89747459760913217</v>
      </c>
      <c r="AK24" s="43">
        <f t="shared" si="6"/>
        <v>0.5526470114022356</v>
      </c>
    </row>
    <row r="25" spans="1:37" ht="12.75" customHeight="1" x14ac:dyDescent="0.45">
      <c r="A25" s="37">
        <f t="shared" si="9"/>
        <v>22</v>
      </c>
      <c r="B25" s="38" t="s">
        <v>19</v>
      </c>
      <c r="C25" s="39">
        <v>1</v>
      </c>
      <c r="D25" s="39">
        <v>0</v>
      </c>
      <c r="E25" s="39">
        <v>0</v>
      </c>
      <c r="F25" s="39">
        <v>0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2</v>
      </c>
      <c r="S25" s="39">
        <v>0</v>
      </c>
      <c r="T25" s="39">
        <v>0</v>
      </c>
      <c r="U25" s="39">
        <v>0</v>
      </c>
      <c r="V25" s="39">
        <v>0</v>
      </c>
      <c r="W25" s="39">
        <v>4</v>
      </c>
      <c r="X25" s="39">
        <v>0</v>
      </c>
      <c r="Y25" s="39">
        <v>0</v>
      </c>
      <c r="Z25" s="39">
        <v>0</v>
      </c>
      <c r="AA25" s="39">
        <v>1</v>
      </c>
      <c r="AB25" s="39">
        <v>0</v>
      </c>
      <c r="AC25" s="39">
        <v>0</v>
      </c>
      <c r="AD25" s="39">
        <v>0</v>
      </c>
      <c r="AE25" s="39">
        <v>0</v>
      </c>
      <c r="AF25" s="40">
        <f t="shared" si="7"/>
        <v>0.31034482758620691</v>
      </c>
      <c r="AG25" s="41">
        <f t="shared" si="8"/>
        <v>5.9880239520958079E-3</v>
      </c>
      <c r="AH25" s="42">
        <f t="shared" si="3"/>
        <v>0</v>
      </c>
      <c r="AI25" s="40">
        <f t="shared" si="4"/>
        <v>0.84951449478351493</v>
      </c>
      <c r="AJ25" s="40">
        <f t="shared" si="5"/>
        <v>1.1598593223697218</v>
      </c>
      <c r="AK25" s="43">
        <f t="shared" si="6"/>
        <v>0.84951449478351493</v>
      </c>
    </row>
    <row r="26" spans="1:37" ht="12.75" customHeight="1" x14ac:dyDescent="0.45">
      <c r="A26" s="37">
        <f t="shared" si="9"/>
        <v>23</v>
      </c>
      <c r="B26" s="38" t="s">
        <v>18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1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2</v>
      </c>
      <c r="Y26" s="39">
        <v>1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1</v>
      </c>
      <c r="AF26" s="40">
        <f t="shared" si="7"/>
        <v>0.2413793103448276</v>
      </c>
      <c r="AG26" s="41">
        <f t="shared" si="8"/>
        <v>4.6573519627411842E-3</v>
      </c>
      <c r="AH26" s="42">
        <f t="shared" si="3"/>
        <v>0</v>
      </c>
      <c r="AI26" s="40">
        <f t="shared" si="4"/>
        <v>0.51096354453362369</v>
      </c>
      <c r="AJ26" s="40">
        <f t="shared" si="5"/>
        <v>0.75234285487845132</v>
      </c>
      <c r="AK26" s="43">
        <f t="shared" si="6"/>
        <v>0.51096354453362369</v>
      </c>
    </row>
    <row r="27" spans="1:37" ht="12.75" customHeight="1" x14ac:dyDescent="0.45">
      <c r="A27" s="37">
        <f t="shared" si="9"/>
        <v>24</v>
      </c>
      <c r="B27" s="38" t="s">
        <v>21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</v>
      </c>
      <c r="N27" s="39">
        <v>0</v>
      </c>
      <c r="O27" s="39">
        <v>1</v>
      </c>
      <c r="P27" s="39">
        <v>0</v>
      </c>
      <c r="Q27" s="39">
        <v>1</v>
      </c>
      <c r="R27" s="39">
        <v>1</v>
      </c>
      <c r="S27" s="39">
        <v>0</v>
      </c>
      <c r="T27" s="39">
        <v>0</v>
      </c>
      <c r="U27" s="39">
        <v>0</v>
      </c>
      <c r="V27" s="39">
        <v>0</v>
      </c>
      <c r="W27" s="39">
        <v>2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1</v>
      </c>
      <c r="AF27" s="40">
        <f t="shared" si="7"/>
        <v>0.2413793103448276</v>
      </c>
      <c r="AG27" s="41">
        <f t="shared" si="8"/>
        <v>4.6573519627411842E-3</v>
      </c>
      <c r="AH27" s="42">
        <f t="shared" si="3"/>
        <v>0</v>
      </c>
      <c r="AI27" s="40">
        <f t="shared" si="4"/>
        <v>0.51096354453362369</v>
      </c>
      <c r="AJ27" s="40">
        <f t="shared" si="5"/>
        <v>0.75234285487845132</v>
      </c>
      <c r="AK27" s="43">
        <f t="shared" si="6"/>
        <v>0.51096354453362369</v>
      </c>
    </row>
    <row r="28" spans="1:37" ht="12.75" customHeight="1" x14ac:dyDescent="0.45">
      <c r="A28" s="37">
        <f t="shared" si="9"/>
        <v>25</v>
      </c>
      <c r="B28" s="38" t="s">
        <v>26</v>
      </c>
      <c r="C28" s="39">
        <v>0</v>
      </c>
      <c r="D28" s="39">
        <v>0</v>
      </c>
      <c r="E28" s="39">
        <v>0</v>
      </c>
      <c r="F28" s="39">
        <v>0</v>
      </c>
      <c r="G28" s="39">
        <v>1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2</v>
      </c>
      <c r="V28" s="39">
        <v>0</v>
      </c>
      <c r="W28" s="39">
        <v>1</v>
      </c>
      <c r="X28" s="39">
        <v>0</v>
      </c>
      <c r="Y28" s="39">
        <v>1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0.17241379310344829</v>
      </c>
      <c r="AG28" s="41">
        <f t="shared" si="8"/>
        <v>3.3266799733865601E-3</v>
      </c>
      <c r="AH28" s="42">
        <f t="shared" si="3"/>
        <v>0</v>
      </c>
      <c r="AI28" s="40">
        <f t="shared" si="4"/>
        <v>0.46820062223377973</v>
      </c>
      <c r="AJ28" s="40">
        <f t="shared" si="5"/>
        <v>0.64061441533722796</v>
      </c>
      <c r="AK28" s="43">
        <f t="shared" si="6"/>
        <v>0.46820062223377973</v>
      </c>
    </row>
    <row r="29" spans="1:37" ht="12.75" customHeight="1" x14ac:dyDescent="0.45">
      <c r="A29" s="37">
        <f t="shared" si="9"/>
        <v>26</v>
      </c>
      <c r="B29" s="38" t="s">
        <v>50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1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1</v>
      </c>
      <c r="S29" s="39">
        <v>1</v>
      </c>
      <c r="T29" s="39">
        <v>0</v>
      </c>
      <c r="U29" s="39">
        <v>1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0.13793103448275862</v>
      </c>
      <c r="AG29" s="41">
        <f t="shared" si="8"/>
        <v>2.6613439787092478E-3</v>
      </c>
      <c r="AH29" s="42">
        <f t="shared" si="3"/>
        <v>0</v>
      </c>
      <c r="AI29" s="40">
        <f t="shared" si="4"/>
        <v>0.35093120317179821</v>
      </c>
      <c r="AJ29" s="40">
        <f t="shared" si="5"/>
        <v>0.48886223765455683</v>
      </c>
      <c r="AK29" s="43">
        <f t="shared" si="6"/>
        <v>0.35093120317179821</v>
      </c>
    </row>
    <row r="30" spans="1:37" ht="12.75" customHeight="1" x14ac:dyDescent="0.45">
      <c r="A30" s="37">
        <f t="shared" si="9"/>
        <v>27</v>
      </c>
      <c r="B30" s="38" t="s">
        <v>28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2</v>
      </c>
      <c r="V30" s="39">
        <v>0</v>
      </c>
      <c r="W30" s="39">
        <v>0</v>
      </c>
      <c r="X30" s="39">
        <v>0</v>
      </c>
      <c r="Y30" s="39">
        <v>1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0.10344827586206896</v>
      </c>
      <c r="AG30" s="41">
        <f t="shared" si="8"/>
        <v>1.996007984031936E-3</v>
      </c>
      <c r="AH30" s="42">
        <f t="shared" si="3"/>
        <v>0</v>
      </c>
      <c r="AI30" s="40">
        <f t="shared" si="4"/>
        <v>0.40925259281898757</v>
      </c>
      <c r="AJ30" s="40">
        <f t="shared" si="5"/>
        <v>0.51270086868105658</v>
      </c>
      <c r="AK30" s="43">
        <f t="shared" si="6"/>
        <v>0.40925259281898757</v>
      </c>
    </row>
    <row r="31" spans="1:37" ht="12.75" customHeight="1" x14ac:dyDescent="0.45">
      <c r="A31" s="37">
        <f t="shared" si="9"/>
        <v>28</v>
      </c>
      <c r="B31" s="38" t="s">
        <v>25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1</v>
      </c>
      <c r="L31" s="39">
        <v>0</v>
      </c>
      <c r="M31" s="39">
        <v>0</v>
      </c>
      <c r="N31" s="39">
        <v>1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1</v>
      </c>
      <c r="AD31" s="39">
        <v>0</v>
      </c>
      <c r="AE31" s="39">
        <v>0</v>
      </c>
      <c r="AF31" s="40">
        <f t="shared" si="7"/>
        <v>0.10344827586206896</v>
      </c>
      <c r="AG31" s="41">
        <f t="shared" si="8"/>
        <v>1.996007984031936E-3</v>
      </c>
      <c r="AH31" s="42">
        <f t="shared" si="3"/>
        <v>0</v>
      </c>
      <c r="AI31" s="40">
        <f t="shared" si="4"/>
        <v>0.30993404669460345</v>
      </c>
      <c r="AJ31" s="40">
        <f t="shared" si="5"/>
        <v>0.4133823225566724</v>
      </c>
      <c r="AK31" s="43">
        <f t="shared" si="6"/>
        <v>0.30993404669460345</v>
      </c>
    </row>
    <row r="32" spans="1:37" ht="12.75" customHeight="1" x14ac:dyDescent="0.45">
      <c r="A32" s="37">
        <f t="shared" si="9"/>
        <v>29</v>
      </c>
      <c r="B32" s="38" t="s">
        <v>23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1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3.4482758620689655E-2</v>
      </c>
      <c r="AG32" s="41">
        <f t="shared" si="8"/>
        <v>6.6533599467731195E-4</v>
      </c>
      <c r="AH32" s="42">
        <f t="shared" si="3"/>
        <v>0</v>
      </c>
      <c r="AI32" s="40">
        <f t="shared" si="4"/>
        <v>0.18569533817705186</v>
      </c>
      <c r="AJ32" s="40">
        <f t="shared" si="5"/>
        <v>0.22017809679774153</v>
      </c>
      <c r="AK32" s="43">
        <f t="shared" si="6"/>
        <v>0.18569533817705186</v>
      </c>
    </row>
    <row r="33" spans="1:37" ht="12.75" customHeight="1" x14ac:dyDescent="0.45">
      <c r="A33" s="37">
        <f t="shared" si="9"/>
        <v>30</v>
      </c>
      <c r="B33" s="38" t="s">
        <v>24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1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3.4482758620689655E-2</v>
      </c>
      <c r="AG33" s="41">
        <f t="shared" si="8"/>
        <v>6.6533599467731195E-4</v>
      </c>
      <c r="AH33" s="42">
        <f t="shared" si="3"/>
        <v>0</v>
      </c>
      <c r="AI33" s="40">
        <f t="shared" si="4"/>
        <v>0.18569533817705186</v>
      </c>
      <c r="AJ33" s="40">
        <f t="shared" si="5"/>
        <v>0.22017809679774153</v>
      </c>
      <c r="AK33" s="43">
        <f t="shared" si="6"/>
        <v>0.18569533817705186</v>
      </c>
    </row>
    <row r="34" spans="1:37" ht="12.75" customHeight="1" x14ac:dyDescent="0.45">
      <c r="A34" s="37">
        <v>31</v>
      </c>
      <c r="B34" s="38" t="s">
        <v>17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1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3.4482758620689655E-2</v>
      </c>
      <c r="AG34" s="41">
        <f t="shared" si="8"/>
        <v>6.6533599467731195E-4</v>
      </c>
      <c r="AH34" s="42">
        <f t="shared" si="3"/>
        <v>0</v>
      </c>
      <c r="AI34" s="40">
        <f t="shared" si="4"/>
        <v>0.18569533817705186</v>
      </c>
      <c r="AJ34" s="40">
        <f t="shared" si="5"/>
        <v>0.22017809679774153</v>
      </c>
      <c r="AK34" s="43">
        <f t="shared" si="6"/>
        <v>0.18569533817705186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1</v>
      </c>
      <c r="AF35" s="40">
        <f t="shared" si="7"/>
        <v>3.4482758620689655E-2</v>
      </c>
      <c r="AG35" s="41">
        <f t="shared" si="8"/>
        <v>6.6533599467731195E-4</v>
      </c>
      <c r="AH35" s="42">
        <f t="shared" si="3"/>
        <v>0</v>
      </c>
      <c r="AI35" s="40">
        <f t="shared" si="4"/>
        <v>0.18569533817705186</v>
      </c>
      <c r="AJ35" s="40">
        <f t="shared" si="5"/>
        <v>0.22017809679774153</v>
      </c>
      <c r="AK35" s="43">
        <f t="shared" si="6"/>
        <v>0.18569533817705186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48</v>
      </c>
      <c r="D37" s="55">
        <f t="shared" si="10"/>
        <v>36</v>
      </c>
      <c r="E37" s="55">
        <f t="shared" si="10"/>
        <v>54</v>
      </c>
      <c r="F37" s="55">
        <f t="shared" si="10"/>
        <v>55</v>
      </c>
      <c r="G37" s="55">
        <f t="shared" si="10"/>
        <v>53</v>
      </c>
      <c r="H37" s="55">
        <f t="shared" si="10"/>
        <v>36</v>
      </c>
      <c r="I37" s="55">
        <f t="shared" si="10"/>
        <v>44</v>
      </c>
      <c r="J37" s="55">
        <f t="shared" si="10"/>
        <v>46</v>
      </c>
      <c r="K37" s="55">
        <f t="shared" si="10"/>
        <v>49</v>
      </c>
      <c r="L37" s="55">
        <f t="shared" si="10"/>
        <v>35</v>
      </c>
      <c r="M37" s="55">
        <f t="shared" si="10"/>
        <v>34</v>
      </c>
      <c r="N37" s="55">
        <f t="shared" si="10"/>
        <v>38</v>
      </c>
      <c r="O37" s="55">
        <f t="shared" si="10"/>
        <v>50</v>
      </c>
      <c r="P37" s="55">
        <f t="shared" si="10"/>
        <v>66</v>
      </c>
      <c r="Q37" s="55">
        <f t="shared" si="10"/>
        <v>56</v>
      </c>
      <c r="R37" s="55">
        <f t="shared" si="10"/>
        <v>64</v>
      </c>
      <c r="S37" s="55">
        <f t="shared" si="10"/>
        <v>72</v>
      </c>
      <c r="T37" s="55">
        <f t="shared" si="10"/>
        <v>55</v>
      </c>
      <c r="U37" s="55">
        <f t="shared" si="10"/>
        <v>73</v>
      </c>
      <c r="V37" s="55">
        <f t="shared" si="10"/>
        <v>46</v>
      </c>
      <c r="W37" s="55">
        <f t="shared" si="10"/>
        <v>65</v>
      </c>
      <c r="X37" s="55">
        <f t="shared" si="10"/>
        <v>60</v>
      </c>
      <c r="Y37" s="55">
        <f t="shared" si="10"/>
        <v>65</v>
      </c>
      <c r="Z37" s="55">
        <f t="shared" si="10"/>
        <v>43</v>
      </c>
      <c r="AA37" s="55">
        <f t="shared" si="10"/>
        <v>46</v>
      </c>
      <c r="AB37" s="55">
        <f t="shared" si="10"/>
        <v>55</v>
      </c>
      <c r="AC37" s="55">
        <f t="shared" si="10"/>
        <v>43</v>
      </c>
      <c r="AD37" s="55">
        <f t="shared" si="10"/>
        <v>48</v>
      </c>
      <c r="AE37" s="55">
        <f t="shared" si="10"/>
        <v>68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2</v>
      </c>
    </row>
    <row r="42" spans="1:37" ht="12.75" customHeight="1" x14ac:dyDescent="0.45">
      <c r="B42" s="57" t="s">
        <v>36</v>
      </c>
      <c r="C42" s="58">
        <f t="shared" ref="C42:AF42" si="11">$AK$44</f>
        <v>12.030059467345962</v>
      </c>
      <c r="D42" s="58">
        <f t="shared" si="11"/>
        <v>12.030059467345962</v>
      </c>
      <c r="E42" s="59">
        <f t="shared" si="11"/>
        <v>12.030059467345962</v>
      </c>
      <c r="F42" s="59">
        <f t="shared" si="11"/>
        <v>12.030059467345962</v>
      </c>
      <c r="G42" s="59">
        <f t="shared" si="11"/>
        <v>12.030059467345962</v>
      </c>
      <c r="H42" s="59">
        <f t="shared" si="11"/>
        <v>12.030059467345962</v>
      </c>
      <c r="I42" s="59">
        <f t="shared" si="11"/>
        <v>12.030059467345962</v>
      </c>
      <c r="J42" s="59">
        <f t="shared" si="11"/>
        <v>12.030059467345962</v>
      </c>
      <c r="K42" s="59">
        <f t="shared" si="11"/>
        <v>12.030059467345962</v>
      </c>
      <c r="L42" s="59">
        <f t="shared" si="11"/>
        <v>12.030059467345962</v>
      </c>
      <c r="M42" s="59">
        <f t="shared" si="11"/>
        <v>12.030059467345962</v>
      </c>
      <c r="N42" s="59">
        <f t="shared" si="11"/>
        <v>12.030059467345962</v>
      </c>
      <c r="O42" s="59">
        <f t="shared" si="11"/>
        <v>12.030059467345962</v>
      </c>
      <c r="P42" s="59">
        <f t="shared" si="11"/>
        <v>12.030059467345962</v>
      </c>
      <c r="Q42" s="59">
        <f t="shared" si="11"/>
        <v>12.030059467345962</v>
      </c>
      <c r="R42" s="59">
        <f t="shared" si="11"/>
        <v>12.030059467345962</v>
      </c>
      <c r="S42" s="59">
        <f t="shared" si="11"/>
        <v>12.030059467345962</v>
      </c>
      <c r="T42" s="59">
        <f t="shared" si="11"/>
        <v>12.030059467345962</v>
      </c>
      <c r="U42" s="59">
        <f t="shared" si="11"/>
        <v>12.030059467345962</v>
      </c>
      <c r="V42" s="59">
        <f t="shared" si="11"/>
        <v>12.030059467345962</v>
      </c>
      <c r="W42" s="59">
        <f t="shared" si="11"/>
        <v>12.030059467345962</v>
      </c>
      <c r="X42" s="59">
        <f t="shared" si="11"/>
        <v>12.030059467345962</v>
      </c>
      <c r="Y42" s="59">
        <f t="shared" si="11"/>
        <v>12.030059467345962</v>
      </c>
      <c r="Z42" s="59">
        <f t="shared" si="11"/>
        <v>12.030059467345962</v>
      </c>
      <c r="AA42" s="59">
        <f t="shared" si="11"/>
        <v>12.030059467345962</v>
      </c>
      <c r="AB42" s="59">
        <f t="shared" si="11"/>
        <v>12.030059467345962</v>
      </c>
      <c r="AC42" s="59">
        <f t="shared" si="11"/>
        <v>12.030059467345962</v>
      </c>
      <c r="AD42" s="59">
        <f t="shared" si="11"/>
        <v>12.030059467345962</v>
      </c>
      <c r="AE42" s="59">
        <f t="shared" si="11"/>
        <v>12.030059467345962</v>
      </c>
      <c r="AF42" s="60">
        <f t="shared" si="11"/>
        <v>12.030059467345962</v>
      </c>
      <c r="AG42" s="60"/>
      <c r="AH42" s="60">
        <f>$AK$44</f>
        <v>12.030059467345962</v>
      </c>
      <c r="AI42" s="60">
        <f>$AK$44</f>
        <v>12.030059467345962</v>
      </c>
      <c r="AJ42" s="60">
        <f>$AK$44</f>
        <v>12.030059467345962</v>
      </c>
      <c r="AK42" s="60">
        <f>$AK$44</f>
        <v>12.030059467345962</v>
      </c>
    </row>
    <row r="43" spans="1:37" ht="12.75" customHeight="1" x14ac:dyDescent="0.45">
      <c r="B43" s="57" t="s">
        <v>38</v>
      </c>
      <c r="C43" s="58">
        <f t="shared" ref="C43:AF43" si="12">$AJ$44</f>
        <v>12.236956019070101</v>
      </c>
      <c r="D43" s="58">
        <f t="shared" si="12"/>
        <v>12.236956019070101</v>
      </c>
      <c r="E43" s="59">
        <f t="shared" si="12"/>
        <v>12.236956019070101</v>
      </c>
      <c r="F43" s="59">
        <f t="shared" si="12"/>
        <v>12.236956019070101</v>
      </c>
      <c r="G43" s="59">
        <f t="shared" si="12"/>
        <v>12.236956019070101</v>
      </c>
      <c r="H43" s="59">
        <f t="shared" si="12"/>
        <v>12.236956019070101</v>
      </c>
      <c r="I43" s="59">
        <f t="shared" si="12"/>
        <v>12.236956019070101</v>
      </c>
      <c r="J43" s="59">
        <f t="shared" si="12"/>
        <v>12.236956019070101</v>
      </c>
      <c r="K43" s="59">
        <f t="shared" si="12"/>
        <v>12.236956019070101</v>
      </c>
      <c r="L43" s="59">
        <f t="shared" si="12"/>
        <v>12.236956019070101</v>
      </c>
      <c r="M43" s="59">
        <f t="shared" si="12"/>
        <v>12.236956019070101</v>
      </c>
      <c r="N43" s="59">
        <f t="shared" si="12"/>
        <v>12.236956019070101</v>
      </c>
      <c r="O43" s="59">
        <f t="shared" si="12"/>
        <v>12.236956019070101</v>
      </c>
      <c r="P43" s="59">
        <f t="shared" si="12"/>
        <v>12.236956019070101</v>
      </c>
      <c r="Q43" s="59">
        <f t="shared" si="12"/>
        <v>12.236956019070101</v>
      </c>
      <c r="R43" s="59">
        <f t="shared" si="12"/>
        <v>12.236956019070101</v>
      </c>
      <c r="S43" s="59">
        <f t="shared" si="12"/>
        <v>12.236956019070101</v>
      </c>
      <c r="T43" s="59">
        <f t="shared" si="12"/>
        <v>12.236956019070101</v>
      </c>
      <c r="U43" s="59">
        <f t="shared" si="12"/>
        <v>12.236956019070101</v>
      </c>
      <c r="V43" s="59">
        <f t="shared" si="12"/>
        <v>12.236956019070101</v>
      </c>
      <c r="W43" s="59">
        <f t="shared" si="12"/>
        <v>12.236956019070101</v>
      </c>
      <c r="X43" s="59">
        <f t="shared" si="12"/>
        <v>12.236956019070101</v>
      </c>
      <c r="Y43" s="59">
        <f t="shared" si="12"/>
        <v>12.236956019070101</v>
      </c>
      <c r="Z43" s="59">
        <f t="shared" si="12"/>
        <v>12.236956019070101</v>
      </c>
      <c r="AA43" s="59">
        <f t="shared" si="12"/>
        <v>12.236956019070101</v>
      </c>
      <c r="AB43" s="59">
        <f t="shared" si="12"/>
        <v>12.236956019070101</v>
      </c>
      <c r="AC43" s="59">
        <f t="shared" si="12"/>
        <v>12.236956019070101</v>
      </c>
      <c r="AD43" s="59">
        <f t="shared" si="12"/>
        <v>12.236956019070101</v>
      </c>
      <c r="AE43" s="59">
        <f t="shared" si="12"/>
        <v>12.236956019070101</v>
      </c>
      <c r="AF43" s="60">
        <f t="shared" si="12"/>
        <v>12.236956019070101</v>
      </c>
      <c r="AG43" s="60"/>
      <c r="AH43" s="60">
        <f>$AJ$44</f>
        <v>12.236956019070101</v>
      </c>
      <c r="AI43" s="60">
        <f>$AJ$44</f>
        <v>12.236956019070101</v>
      </c>
      <c r="AJ43" s="60">
        <f>$AJ$44</f>
        <v>12.236956019070101</v>
      </c>
      <c r="AK43" s="60">
        <f>$AJ$44</f>
        <v>12.236956019070101</v>
      </c>
    </row>
    <row r="44" spans="1:37" ht="12.75" customHeight="1" x14ac:dyDescent="0.45">
      <c r="B44" s="57" t="str">
        <f>INDEX(B3:B33,B41)</f>
        <v>Heat</v>
      </c>
      <c r="C44" s="57">
        <f t="shared" ref="C44:AF44" si="13">IF(C3="","",VLOOKUP($B$44,$B$1:$AK$37,MATCH(C$1,$B$1:$AK$1,0),0))</f>
        <v>11</v>
      </c>
      <c r="D44" s="57">
        <f t="shared" si="13"/>
        <v>5</v>
      </c>
      <c r="E44" s="61">
        <f t="shared" si="13"/>
        <v>11</v>
      </c>
      <c r="F44" s="61">
        <f t="shared" si="13"/>
        <v>17</v>
      </c>
      <c r="G44" s="61">
        <f t="shared" si="13"/>
        <v>14</v>
      </c>
      <c r="H44" s="61">
        <f t="shared" si="13"/>
        <v>3</v>
      </c>
      <c r="I44" s="61">
        <f t="shared" si="13"/>
        <v>8</v>
      </c>
      <c r="J44" s="61">
        <f t="shared" si="13"/>
        <v>3</v>
      </c>
      <c r="K44" s="61">
        <f t="shared" si="13"/>
        <v>6</v>
      </c>
      <c r="L44" s="61">
        <f t="shared" si="13"/>
        <v>1</v>
      </c>
      <c r="M44" s="61">
        <f t="shared" si="13"/>
        <v>6</v>
      </c>
      <c r="N44" s="61">
        <f t="shared" si="13"/>
        <v>5</v>
      </c>
      <c r="O44" s="61">
        <f t="shared" si="13"/>
        <v>16</v>
      </c>
      <c r="P44" s="61">
        <f t="shared" si="13"/>
        <v>10</v>
      </c>
      <c r="Q44" s="61">
        <f t="shared" si="13"/>
        <v>4</v>
      </c>
      <c r="R44" s="61">
        <f t="shared" si="13"/>
        <v>9</v>
      </c>
      <c r="S44" s="61">
        <f t="shared" si="13"/>
        <v>8</v>
      </c>
      <c r="T44" s="61">
        <f t="shared" si="13"/>
        <v>8</v>
      </c>
      <c r="U44" s="61">
        <f t="shared" si="13"/>
        <v>10</v>
      </c>
      <c r="V44" s="61">
        <f t="shared" si="13"/>
        <v>6</v>
      </c>
      <c r="W44" s="61">
        <f t="shared" si="13"/>
        <v>8</v>
      </c>
      <c r="X44" s="61">
        <f t="shared" si="13"/>
        <v>11</v>
      </c>
      <c r="Y44" s="61">
        <f t="shared" si="13"/>
        <v>7</v>
      </c>
      <c r="Z44" s="61">
        <f t="shared" si="13"/>
        <v>5</v>
      </c>
      <c r="AA44" s="61">
        <f t="shared" si="13"/>
        <v>8</v>
      </c>
      <c r="AB44" s="61">
        <f t="shared" si="13"/>
        <v>17</v>
      </c>
      <c r="AC44" s="61">
        <f t="shared" si="13"/>
        <v>7</v>
      </c>
      <c r="AD44" s="61">
        <f t="shared" si="13"/>
        <v>7</v>
      </c>
      <c r="AE44" s="61">
        <f t="shared" si="13"/>
        <v>7</v>
      </c>
      <c r="AF44" s="60">
        <f t="shared" si="13"/>
        <v>8.2068965517241388</v>
      </c>
      <c r="AG44" s="60"/>
      <c r="AH44" s="60">
        <f>IF(AH3="","",VLOOKUP($B$44,$B$1:$AK$37,MATCH(AH$1,$B$1:$AK$1,0),0))</f>
        <v>8</v>
      </c>
      <c r="AI44" s="60">
        <f>IF(AI3="","",VLOOKUP($B$44,$B$1:$AK$37,MATCH(AI$1,$B$1:$AK$1,0),0))</f>
        <v>4.0300594673459624</v>
      </c>
      <c r="AJ44" s="60">
        <f>IF(AJ3="","",VLOOKUP($B$44,$B$1:$AK$37,MATCH(AJ$1,$B$1:$AK$1,0),0))</f>
        <v>12.236956019070101</v>
      </c>
      <c r="AK44" s="60">
        <f>IF(AK3="","",VLOOKUP($B$44,$B$1:$AK$37,MATCH(AK$1,$B$1:$AK$1,0),0))</f>
        <v>12.030059467345962</v>
      </c>
    </row>
    <row r="45" spans="1:37" ht="12.75" customHeight="1" x14ac:dyDescent="0.45">
      <c r="B45" s="57" t="str">
        <f>B44&amp;"%"</f>
        <v>Heat%</v>
      </c>
      <c r="C45" s="62">
        <f t="shared" ref="C45:AE45" si="14">IF(C44="","",C44/C37)</f>
        <v>0.22916666666666666</v>
      </c>
      <c r="D45" s="62">
        <f t="shared" si="14"/>
        <v>0.1388888888888889</v>
      </c>
      <c r="E45" s="63">
        <f t="shared" si="14"/>
        <v>0.20370370370370369</v>
      </c>
      <c r="F45" s="63">
        <f t="shared" si="14"/>
        <v>0.30909090909090908</v>
      </c>
      <c r="G45" s="63">
        <f t="shared" si="14"/>
        <v>0.26415094339622641</v>
      </c>
      <c r="H45" s="63">
        <f t="shared" si="14"/>
        <v>8.3333333333333329E-2</v>
      </c>
      <c r="I45" s="63">
        <f t="shared" si="14"/>
        <v>0.18181818181818182</v>
      </c>
      <c r="J45" s="63">
        <f t="shared" si="14"/>
        <v>6.5217391304347824E-2</v>
      </c>
      <c r="K45" s="63">
        <f t="shared" si="14"/>
        <v>0.12244897959183673</v>
      </c>
      <c r="L45" s="63">
        <f t="shared" si="14"/>
        <v>2.8571428571428571E-2</v>
      </c>
      <c r="M45" s="63">
        <f t="shared" si="14"/>
        <v>0.17647058823529413</v>
      </c>
      <c r="N45" s="63">
        <f t="shared" si="14"/>
        <v>0.13157894736842105</v>
      </c>
      <c r="O45" s="63">
        <f t="shared" si="14"/>
        <v>0.32</v>
      </c>
      <c r="P45" s="63">
        <f t="shared" si="14"/>
        <v>0.15151515151515152</v>
      </c>
      <c r="Q45" s="63">
        <f t="shared" si="14"/>
        <v>7.1428571428571425E-2</v>
      </c>
      <c r="R45" s="63">
        <f t="shared" si="14"/>
        <v>0.140625</v>
      </c>
      <c r="S45" s="63">
        <f t="shared" si="14"/>
        <v>0.1111111111111111</v>
      </c>
      <c r="T45" s="63">
        <f t="shared" si="14"/>
        <v>0.14545454545454545</v>
      </c>
      <c r="U45" s="63">
        <f t="shared" si="14"/>
        <v>0.13698630136986301</v>
      </c>
      <c r="V45" s="63">
        <f t="shared" si="14"/>
        <v>0.13043478260869565</v>
      </c>
      <c r="W45" s="63">
        <f t="shared" si="14"/>
        <v>0.12307692307692308</v>
      </c>
      <c r="X45" s="63">
        <f t="shared" si="14"/>
        <v>0.18333333333333332</v>
      </c>
      <c r="Y45" s="63">
        <f t="shared" si="14"/>
        <v>0.1076923076923077</v>
      </c>
      <c r="Z45" s="63">
        <f t="shared" si="14"/>
        <v>0.11627906976744186</v>
      </c>
      <c r="AA45" s="63">
        <f t="shared" si="14"/>
        <v>0.17391304347826086</v>
      </c>
      <c r="AB45" s="63">
        <f t="shared" si="14"/>
        <v>0.30909090909090908</v>
      </c>
      <c r="AC45" s="63">
        <f t="shared" si="14"/>
        <v>0.16279069767441862</v>
      </c>
      <c r="AD45" s="63">
        <f t="shared" si="14"/>
        <v>0.14583333333333334</v>
      </c>
      <c r="AE45" s="63">
        <f t="shared" si="14"/>
        <v>0.10294117647058823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107950</xdr:rowOff>
                  </from>
                  <to>
                    <xdr:col>40</xdr:col>
                    <xdr:colOff>292100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3" width="10.1796875" style="42" customWidth="1"/>
    <col min="34" max="34" width="7" style="42" customWidth="1"/>
    <col min="35" max="35" width="16.1796875" style="42" customWidth="1"/>
    <col min="36" max="36" width="14.7265625" style="42" customWidth="1"/>
    <col min="37" max="37" width="5.81640625" style="44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56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26</v>
      </c>
      <c r="D3" s="55">
        <f t="shared" si="2"/>
        <v>19</v>
      </c>
      <c r="E3" s="55">
        <f t="shared" si="2"/>
        <v>43</v>
      </c>
      <c r="F3" s="55">
        <f t="shared" si="2"/>
        <v>22</v>
      </c>
      <c r="G3" s="55">
        <f t="shared" si="2"/>
        <v>25</v>
      </c>
      <c r="H3" s="55">
        <f t="shared" si="2"/>
        <v>10</v>
      </c>
      <c r="I3" s="55">
        <f t="shared" si="2"/>
        <v>17</v>
      </c>
      <c r="J3" s="55">
        <f t="shared" si="2"/>
        <v>37</v>
      </c>
      <c r="K3" s="55">
        <f t="shared" si="2"/>
        <v>36</v>
      </c>
      <c r="L3" s="55">
        <f t="shared" si="2"/>
        <v>46</v>
      </c>
      <c r="M3" s="55">
        <f t="shared" si="2"/>
        <v>26</v>
      </c>
      <c r="N3" s="55">
        <f t="shared" si="2"/>
        <v>36</v>
      </c>
      <c r="O3" s="55">
        <f t="shared" si="2"/>
        <v>24</v>
      </c>
      <c r="P3" s="55">
        <f t="shared" si="2"/>
        <v>34</v>
      </c>
      <c r="Q3" s="55">
        <f t="shared" si="2"/>
        <v>34</v>
      </c>
      <c r="R3" s="55">
        <f t="shared" si="2"/>
        <v>26</v>
      </c>
      <c r="S3" s="55">
        <f t="shared" si="2"/>
        <v>39</v>
      </c>
      <c r="T3" s="55">
        <f t="shared" si="2"/>
        <v>41</v>
      </c>
      <c r="U3" s="55">
        <f t="shared" si="2"/>
        <v>38</v>
      </c>
      <c r="V3" s="55">
        <f t="shared" si="2"/>
        <v>39</v>
      </c>
      <c r="W3" s="55">
        <f t="shared" si="2"/>
        <v>38</v>
      </c>
      <c r="X3" s="55">
        <f t="shared" si="2"/>
        <v>25</v>
      </c>
      <c r="Y3" s="55">
        <f t="shared" si="2"/>
        <v>38</v>
      </c>
      <c r="Z3" s="55">
        <f t="shared" si="2"/>
        <v>18</v>
      </c>
      <c r="AA3" s="55">
        <f t="shared" si="2"/>
        <v>19</v>
      </c>
      <c r="AB3" s="55">
        <f t="shared" si="2"/>
        <v>25</v>
      </c>
      <c r="AC3" s="55">
        <f t="shared" si="2"/>
        <v>32</v>
      </c>
      <c r="AD3" s="55">
        <f t="shared" si="2"/>
        <v>21</v>
      </c>
      <c r="AE3" s="55">
        <f t="shared" si="2"/>
        <v>22</v>
      </c>
      <c r="AF3" s="40">
        <f>SUM(AF4:AF36)</f>
        <v>29.517241379310356</v>
      </c>
      <c r="AG3" s="41">
        <v>1</v>
      </c>
      <c r="AH3" s="42">
        <f t="shared" ref="AH3:AH36" si="3">IFERROR(MEDIAN(C3:AE3),"-")</f>
        <v>26</v>
      </c>
      <c r="AI3" s="40">
        <f t="shared" ref="AI3:AI36" si="4">IFERROR(STDEV(C3:AE3),"-")</f>
        <v>9.2064445194469702</v>
      </c>
      <c r="AJ3" s="40">
        <f t="shared" ref="AJ3:AJ36" si="5">IFERROR(AF3+AI3,"")</f>
        <v>38.723685898757324</v>
      </c>
      <c r="AK3" s="43">
        <f t="shared" ref="AK3:AK36" si="6">IFERROR(AH3+AI3,"")</f>
        <v>35.206444519446968</v>
      </c>
    </row>
    <row r="4" spans="1:37" ht="12.75" customHeight="1" x14ac:dyDescent="0.45">
      <c r="A4" s="37">
        <v>1</v>
      </c>
      <c r="B4" s="38" t="s">
        <v>0</v>
      </c>
      <c r="C4" s="39">
        <v>6</v>
      </c>
      <c r="D4" s="39">
        <v>0</v>
      </c>
      <c r="E4" s="39">
        <v>11</v>
      </c>
      <c r="F4" s="39">
        <v>3</v>
      </c>
      <c r="G4" s="39">
        <v>3</v>
      </c>
      <c r="H4" s="39">
        <v>1</v>
      </c>
      <c r="I4" s="39">
        <v>3</v>
      </c>
      <c r="J4" s="39">
        <v>10</v>
      </c>
      <c r="K4" s="39">
        <v>3</v>
      </c>
      <c r="L4" s="39">
        <v>7</v>
      </c>
      <c r="M4" s="39">
        <v>8</v>
      </c>
      <c r="N4" s="39">
        <v>13</v>
      </c>
      <c r="O4" s="39">
        <v>8</v>
      </c>
      <c r="P4" s="39">
        <v>3</v>
      </c>
      <c r="Q4" s="39">
        <v>10</v>
      </c>
      <c r="R4" s="39">
        <v>5</v>
      </c>
      <c r="S4" s="39">
        <v>3</v>
      </c>
      <c r="T4" s="39">
        <v>6</v>
      </c>
      <c r="U4" s="39">
        <v>3</v>
      </c>
      <c r="V4" s="39">
        <v>4</v>
      </c>
      <c r="W4" s="39">
        <v>8</v>
      </c>
      <c r="X4" s="39">
        <v>7</v>
      </c>
      <c r="Y4" s="39">
        <v>3</v>
      </c>
      <c r="Z4" s="39">
        <v>2</v>
      </c>
      <c r="AA4" s="39">
        <v>3</v>
      </c>
      <c r="AB4" s="39">
        <v>4</v>
      </c>
      <c r="AC4" s="39">
        <v>12</v>
      </c>
      <c r="AD4" s="39">
        <v>2</v>
      </c>
      <c r="AE4" s="39">
        <v>2</v>
      </c>
      <c r="AF4" s="40">
        <f t="shared" ref="AF4:AF36" si="7">IFERROR(AVERAGE(C4:AE4),"-")</f>
        <v>5.2758620689655169</v>
      </c>
      <c r="AG4" s="41">
        <f t="shared" ref="AG4:AG36" si="8">IFERROR((AF4/$AF$3),"0")</f>
        <v>0.17873831775700927</v>
      </c>
      <c r="AH4" s="42">
        <f t="shared" si="3"/>
        <v>4</v>
      </c>
      <c r="AI4" s="40">
        <f t="shared" si="4"/>
        <v>3.4835998593833311</v>
      </c>
      <c r="AJ4" s="40">
        <f t="shared" si="5"/>
        <v>8.7594619283488484</v>
      </c>
      <c r="AK4" s="43">
        <f t="shared" si="6"/>
        <v>7.4835998593833306</v>
      </c>
    </row>
    <row r="5" spans="1:37" ht="12.75" customHeight="1" x14ac:dyDescent="0.45">
      <c r="A5" s="37">
        <f>+A4+1</f>
        <v>2</v>
      </c>
      <c r="B5" s="38" t="s">
        <v>1</v>
      </c>
      <c r="C5" s="39">
        <v>1</v>
      </c>
      <c r="D5" s="39">
        <v>1</v>
      </c>
      <c r="E5" s="39">
        <v>10</v>
      </c>
      <c r="F5" s="39">
        <v>3</v>
      </c>
      <c r="G5" s="39">
        <v>9</v>
      </c>
      <c r="H5" s="39">
        <v>1</v>
      </c>
      <c r="I5" s="39">
        <v>1</v>
      </c>
      <c r="J5" s="39">
        <v>2</v>
      </c>
      <c r="K5" s="39">
        <v>5</v>
      </c>
      <c r="L5" s="39">
        <v>14</v>
      </c>
      <c r="M5" s="39">
        <v>2</v>
      </c>
      <c r="N5" s="39">
        <v>5</v>
      </c>
      <c r="O5" s="39">
        <v>2</v>
      </c>
      <c r="P5" s="39">
        <v>3</v>
      </c>
      <c r="Q5" s="39">
        <v>4</v>
      </c>
      <c r="R5" s="39">
        <v>10</v>
      </c>
      <c r="S5" s="39">
        <v>3</v>
      </c>
      <c r="T5" s="39">
        <v>11</v>
      </c>
      <c r="U5" s="39">
        <v>5</v>
      </c>
      <c r="V5" s="39">
        <v>8</v>
      </c>
      <c r="W5" s="39">
        <v>5</v>
      </c>
      <c r="X5" s="39">
        <v>5</v>
      </c>
      <c r="Y5" s="39">
        <v>2</v>
      </c>
      <c r="Z5" s="39">
        <v>4</v>
      </c>
      <c r="AA5" s="39">
        <v>3</v>
      </c>
      <c r="AB5" s="39">
        <v>1</v>
      </c>
      <c r="AC5" s="39">
        <v>5</v>
      </c>
      <c r="AD5" s="39">
        <v>1</v>
      </c>
      <c r="AE5" s="39">
        <v>7</v>
      </c>
      <c r="AF5" s="40">
        <f t="shared" si="7"/>
        <v>4.5862068965517242</v>
      </c>
      <c r="AG5" s="41">
        <f t="shared" si="8"/>
        <v>0.15537383177570088</v>
      </c>
      <c r="AH5" s="42">
        <f t="shared" si="3"/>
        <v>4</v>
      </c>
      <c r="AI5" s="40">
        <f t="shared" si="4"/>
        <v>3.4899574432455513</v>
      </c>
      <c r="AJ5" s="40">
        <f t="shared" si="5"/>
        <v>8.0761643397972751</v>
      </c>
      <c r="AK5" s="43">
        <f t="shared" si="6"/>
        <v>7.4899574432455509</v>
      </c>
    </row>
    <row r="6" spans="1:37" ht="12.75" customHeight="1" x14ac:dyDescent="0.45">
      <c r="A6" s="37">
        <f t="shared" ref="A6:A33" si="9">+A5+1</f>
        <v>3</v>
      </c>
      <c r="B6" s="38" t="s">
        <v>4</v>
      </c>
      <c r="C6" s="39">
        <v>2</v>
      </c>
      <c r="D6" s="39">
        <v>6</v>
      </c>
      <c r="E6" s="39">
        <v>5</v>
      </c>
      <c r="F6" s="39">
        <v>6</v>
      </c>
      <c r="G6" s="39">
        <v>1</v>
      </c>
      <c r="H6" s="39">
        <v>1</v>
      </c>
      <c r="I6" s="39">
        <v>1</v>
      </c>
      <c r="J6" s="39">
        <v>2</v>
      </c>
      <c r="K6" s="39">
        <v>2</v>
      </c>
      <c r="L6" s="39">
        <v>7</v>
      </c>
      <c r="M6" s="39">
        <v>2</v>
      </c>
      <c r="N6" s="39">
        <v>4</v>
      </c>
      <c r="O6" s="39">
        <v>5</v>
      </c>
      <c r="P6" s="39">
        <v>2</v>
      </c>
      <c r="Q6" s="39">
        <v>2</v>
      </c>
      <c r="R6" s="39">
        <v>1</v>
      </c>
      <c r="S6" s="39">
        <v>9</v>
      </c>
      <c r="T6" s="39">
        <v>8</v>
      </c>
      <c r="U6" s="39">
        <v>2</v>
      </c>
      <c r="V6" s="39">
        <v>9</v>
      </c>
      <c r="W6" s="39">
        <v>5</v>
      </c>
      <c r="X6" s="39">
        <v>3</v>
      </c>
      <c r="Y6" s="39">
        <v>9</v>
      </c>
      <c r="Z6" s="39">
        <v>3</v>
      </c>
      <c r="AA6" s="39">
        <v>5</v>
      </c>
      <c r="AB6" s="39">
        <v>3</v>
      </c>
      <c r="AC6" s="39">
        <v>4</v>
      </c>
      <c r="AD6" s="39">
        <v>4</v>
      </c>
      <c r="AE6" s="39">
        <v>1</v>
      </c>
      <c r="AF6" s="40">
        <f t="shared" si="7"/>
        <v>3.9310344827586206</v>
      </c>
      <c r="AG6" s="41">
        <f t="shared" si="8"/>
        <v>0.1331775700934579</v>
      </c>
      <c r="AH6" s="42">
        <f t="shared" si="3"/>
        <v>3</v>
      </c>
      <c r="AI6" s="40">
        <f t="shared" si="4"/>
        <v>2.5902431557503114</v>
      </c>
      <c r="AJ6" s="40">
        <f t="shared" si="5"/>
        <v>6.5212776385089324</v>
      </c>
      <c r="AK6" s="43">
        <f t="shared" si="6"/>
        <v>5.5902431557503114</v>
      </c>
    </row>
    <row r="7" spans="1:37" ht="12.75" customHeight="1" x14ac:dyDescent="0.45">
      <c r="A7" s="37">
        <f t="shared" si="9"/>
        <v>4</v>
      </c>
      <c r="B7" s="38" t="s">
        <v>5</v>
      </c>
      <c r="C7" s="39">
        <v>2</v>
      </c>
      <c r="D7" s="39">
        <v>2</v>
      </c>
      <c r="E7" s="39">
        <v>4</v>
      </c>
      <c r="F7" s="39">
        <v>2</v>
      </c>
      <c r="G7" s="39">
        <v>1</v>
      </c>
      <c r="H7" s="39">
        <v>1</v>
      </c>
      <c r="I7" s="39">
        <v>1</v>
      </c>
      <c r="J7" s="39">
        <v>3</v>
      </c>
      <c r="K7" s="39">
        <v>2</v>
      </c>
      <c r="L7" s="39">
        <v>1</v>
      </c>
      <c r="M7" s="39">
        <v>1</v>
      </c>
      <c r="N7" s="39">
        <v>4</v>
      </c>
      <c r="O7" s="39">
        <v>4</v>
      </c>
      <c r="P7" s="39">
        <v>3</v>
      </c>
      <c r="Q7" s="39">
        <v>4</v>
      </c>
      <c r="R7" s="39">
        <v>0</v>
      </c>
      <c r="S7" s="39">
        <v>3</v>
      </c>
      <c r="T7" s="39">
        <v>3</v>
      </c>
      <c r="U7" s="39">
        <v>7</v>
      </c>
      <c r="V7" s="39">
        <v>4</v>
      </c>
      <c r="W7" s="39">
        <v>3</v>
      </c>
      <c r="X7" s="39">
        <v>1</v>
      </c>
      <c r="Y7" s="39">
        <v>4</v>
      </c>
      <c r="Z7" s="39">
        <v>2</v>
      </c>
      <c r="AA7" s="39">
        <v>0</v>
      </c>
      <c r="AB7" s="39">
        <v>1</v>
      </c>
      <c r="AC7" s="39">
        <v>1</v>
      </c>
      <c r="AD7" s="39">
        <v>3</v>
      </c>
      <c r="AE7" s="39">
        <v>0</v>
      </c>
      <c r="AF7" s="40">
        <f t="shared" si="7"/>
        <v>2.3103448275862069</v>
      </c>
      <c r="AG7" s="41">
        <f t="shared" si="8"/>
        <v>7.8271028037383145E-2</v>
      </c>
      <c r="AH7" s="42">
        <f t="shared" si="3"/>
        <v>2</v>
      </c>
      <c r="AI7" s="40">
        <f t="shared" si="4"/>
        <v>1.6058697749164306</v>
      </c>
      <c r="AJ7" s="40">
        <f t="shared" si="5"/>
        <v>3.9162146025026372</v>
      </c>
      <c r="AK7" s="43">
        <f t="shared" si="6"/>
        <v>3.6058697749164308</v>
      </c>
    </row>
    <row r="8" spans="1:37" ht="12.75" customHeight="1" x14ac:dyDescent="0.45">
      <c r="A8" s="37">
        <f t="shared" si="9"/>
        <v>5</v>
      </c>
      <c r="B8" s="38" t="s">
        <v>2</v>
      </c>
      <c r="C8" s="39">
        <v>1</v>
      </c>
      <c r="D8" s="39">
        <v>1</v>
      </c>
      <c r="E8" s="39">
        <v>2</v>
      </c>
      <c r="F8" s="39">
        <v>1</v>
      </c>
      <c r="G8" s="39">
        <v>2</v>
      </c>
      <c r="H8" s="39">
        <v>2</v>
      </c>
      <c r="I8" s="39">
        <v>0</v>
      </c>
      <c r="J8" s="39">
        <v>4</v>
      </c>
      <c r="K8" s="39">
        <v>6</v>
      </c>
      <c r="L8" s="39">
        <v>0</v>
      </c>
      <c r="M8" s="39">
        <v>2</v>
      </c>
      <c r="N8" s="39">
        <v>1</v>
      </c>
      <c r="O8" s="39">
        <v>1</v>
      </c>
      <c r="P8" s="39">
        <v>3</v>
      </c>
      <c r="Q8" s="39">
        <v>1</v>
      </c>
      <c r="R8" s="39">
        <v>1</v>
      </c>
      <c r="S8" s="39">
        <v>0</v>
      </c>
      <c r="T8" s="39">
        <v>1</v>
      </c>
      <c r="U8" s="39">
        <v>1</v>
      </c>
      <c r="V8" s="39">
        <v>3</v>
      </c>
      <c r="W8" s="39">
        <v>2</v>
      </c>
      <c r="X8" s="39">
        <v>4</v>
      </c>
      <c r="Y8" s="39">
        <v>4</v>
      </c>
      <c r="Z8" s="39">
        <v>1</v>
      </c>
      <c r="AA8" s="39">
        <v>0</v>
      </c>
      <c r="AB8" s="39">
        <v>1</v>
      </c>
      <c r="AC8" s="39">
        <v>0</v>
      </c>
      <c r="AD8" s="39">
        <v>3</v>
      </c>
      <c r="AE8" s="39">
        <v>1</v>
      </c>
      <c r="AF8" s="40">
        <f t="shared" si="7"/>
        <v>1.6896551724137931</v>
      </c>
      <c r="AG8" s="41">
        <f t="shared" si="8"/>
        <v>5.7242990654205586E-2</v>
      </c>
      <c r="AH8" s="42">
        <f t="shared" si="3"/>
        <v>1</v>
      </c>
      <c r="AI8" s="40">
        <f t="shared" si="4"/>
        <v>1.4663718169068578</v>
      </c>
      <c r="AJ8" s="40">
        <f t="shared" si="5"/>
        <v>3.156026989320651</v>
      </c>
      <c r="AK8" s="43">
        <f t="shared" si="6"/>
        <v>2.4663718169068578</v>
      </c>
    </row>
    <row r="9" spans="1:37" ht="12.75" customHeight="1" x14ac:dyDescent="0.45">
      <c r="A9" s="37">
        <f t="shared" si="9"/>
        <v>6</v>
      </c>
      <c r="B9" s="38" t="s">
        <v>8</v>
      </c>
      <c r="C9" s="39">
        <v>2</v>
      </c>
      <c r="D9" s="39">
        <v>1</v>
      </c>
      <c r="E9" s="39">
        <v>2</v>
      </c>
      <c r="F9" s="39">
        <v>0</v>
      </c>
      <c r="G9" s="39">
        <v>1</v>
      </c>
      <c r="H9" s="39">
        <v>0</v>
      </c>
      <c r="I9" s="39">
        <v>2</v>
      </c>
      <c r="J9" s="39">
        <v>1</v>
      </c>
      <c r="K9" s="39">
        <v>3</v>
      </c>
      <c r="L9" s="39">
        <v>1</v>
      </c>
      <c r="M9" s="39">
        <v>2</v>
      </c>
      <c r="N9" s="39">
        <v>2</v>
      </c>
      <c r="O9" s="39">
        <v>0</v>
      </c>
      <c r="P9" s="39">
        <v>2</v>
      </c>
      <c r="Q9" s="39">
        <v>1</v>
      </c>
      <c r="R9" s="39">
        <v>1</v>
      </c>
      <c r="S9" s="39">
        <v>4</v>
      </c>
      <c r="T9" s="39">
        <v>4</v>
      </c>
      <c r="U9" s="39">
        <v>6</v>
      </c>
      <c r="V9" s="39">
        <v>1</v>
      </c>
      <c r="W9" s="39">
        <v>4</v>
      </c>
      <c r="X9" s="39">
        <v>2</v>
      </c>
      <c r="Y9" s="39">
        <v>0</v>
      </c>
      <c r="Z9" s="39">
        <v>0</v>
      </c>
      <c r="AA9" s="39">
        <v>0</v>
      </c>
      <c r="AB9" s="39">
        <v>3</v>
      </c>
      <c r="AC9" s="39">
        <v>1</v>
      </c>
      <c r="AD9" s="39">
        <v>0</v>
      </c>
      <c r="AE9" s="39">
        <v>3</v>
      </c>
      <c r="AF9" s="40">
        <f t="shared" si="7"/>
        <v>1.6896551724137931</v>
      </c>
      <c r="AG9" s="41">
        <f t="shared" si="8"/>
        <v>5.7242990654205586E-2</v>
      </c>
      <c r="AH9" s="42">
        <f t="shared" si="3"/>
        <v>1</v>
      </c>
      <c r="AI9" s="40">
        <f t="shared" si="4"/>
        <v>1.5142996560376887</v>
      </c>
      <c r="AJ9" s="40">
        <f t="shared" si="5"/>
        <v>3.2039548284514821</v>
      </c>
      <c r="AK9" s="43">
        <f t="shared" si="6"/>
        <v>2.5142996560376885</v>
      </c>
    </row>
    <row r="10" spans="1:37" ht="12.75" customHeight="1" x14ac:dyDescent="0.45">
      <c r="A10" s="37">
        <f t="shared" si="9"/>
        <v>7</v>
      </c>
      <c r="B10" s="38" t="s">
        <v>12</v>
      </c>
      <c r="C10" s="39">
        <v>2</v>
      </c>
      <c r="D10" s="39">
        <v>0</v>
      </c>
      <c r="E10" s="39">
        <v>0</v>
      </c>
      <c r="F10" s="39">
        <v>0</v>
      </c>
      <c r="G10" s="39">
        <v>0</v>
      </c>
      <c r="H10" s="39">
        <v>2</v>
      </c>
      <c r="I10" s="39">
        <v>2</v>
      </c>
      <c r="J10" s="39">
        <v>0</v>
      </c>
      <c r="K10" s="39">
        <v>1</v>
      </c>
      <c r="L10" s="39">
        <v>2</v>
      </c>
      <c r="M10" s="39">
        <v>2</v>
      </c>
      <c r="N10" s="39">
        <v>0</v>
      </c>
      <c r="O10" s="39">
        <v>0</v>
      </c>
      <c r="P10" s="39">
        <v>2</v>
      </c>
      <c r="Q10" s="39">
        <v>1</v>
      </c>
      <c r="R10" s="39">
        <v>3</v>
      </c>
      <c r="S10" s="39">
        <v>3</v>
      </c>
      <c r="T10" s="39">
        <v>2</v>
      </c>
      <c r="U10" s="39">
        <v>2</v>
      </c>
      <c r="V10" s="39">
        <v>3</v>
      </c>
      <c r="W10" s="39">
        <v>1</v>
      </c>
      <c r="X10" s="39">
        <v>0</v>
      </c>
      <c r="Y10" s="39">
        <v>2</v>
      </c>
      <c r="Z10" s="39">
        <v>1</v>
      </c>
      <c r="AA10" s="39">
        <v>0</v>
      </c>
      <c r="AB10" s="39">
        <v>2</v>
      </c>
      <c r="AC10" s="39">
        <v>0</v>
      </c>
      <c r="AD10" s="39">
        <v>1</v>
      </c>
      <c r="AE10" s="39">
        <v>3</v>
      </c>
      <c r="AF10" s="40">
        <f t="shared" si="7"/>
        <v>1.2758620689655173</v>
      </c>
      <c r="AG10" s="41">
        <f t="shared" si="8"/>
        <v>4.3224299065420552E-2</v>
      </c>
      <c r="AH10" s="42">
        <f t="shared" si="3"/>
        <v>1</v>
      </c>
      <c r="AI10" s="40">
        <f t="shared" si="4"/>
        <v>1.098588436005103</v>
      </c>
      <c r="AJ10" s="40">
        <f t="shared" si="5"/>
        <v>2.3744505049706204</v>
      </c>
      <c r="AK10" s="43">
        <f t="shared" si="6"/>
        <v>2.098588436005103</v>
      </c>
    </row>
    <row r="11" spans="1:37" ht="12.75" customHeight="1" x14ac:dyDescent="0.45">
      <c r="A11" s="37">
        <f t="shared" si="9"/>
        <v>8</v>
      </c>
      <c r="B11" s="38" t="s">
        <v>51</v>
      </c>
      <c r="C11" s="39">
        <v>2</v>
      </c>
      <c r="D11" s="39">
        <v>1</v>
      </c>
      <c r="E11" s="39">
        <v>1</v>
      </c>
      <c r="F11" s="39">
        <v>1</v>
      </c>
      <c r="G11" s="39">
        <v>1</v>
      </c>
      <c r="H11" s="39">
        <v>1</v>
      </c>
      <c r="I11" s="39">
        <v>3</v>
      </c>
      <c r="J11" s="39">
        <v>1</v>
      </c>
      <c r="K11" s="39">
        <v>3</v>
      </c>
      <c r="L11" s="39">
        <v>3</v>
      </c>
      <c r="M11" s="39">
        <v>1</v>
      </c>
      <c r="N11" s="39">
        <v>1</v>
      </c>
      <c r="O11" s="39">
        <v>1</v>
      </c>
      <c r="P11" s="39">
        <v>3</v>
      </c>
      <c r="Q11" s="39">
        <v>4</v>
      </c>
      <c r="R11" s="39">
        <v>0</v>
      </c>
      <c r="S11" s="39">
        <v>2</v>
      </c>
      <c r="T11" s="39">
        <v>1</v>
      </c>
      <c r="U11" s="39">
        <v>0</v>
      </c>
      <c r="V11" s="39">
        <v>0</v>
      </c>
      <c r="W11" s="39">
        <v>4</v>
      </c>
      <c r="X11" s="39">
        <v>0</v>
      </c>
      <c r="Y11" s="39">
        <v>0</v>
      </c>
      <c r="Z11" s="39">
        <v>1</v>
      </c>
      <c r="AA11" s="39">
        <v>0</v>
      </c>
      <c r="AB11" s="39">
        <v>0</v>
      </c>
      <c r="AC11" s="39">
        <v>1</v>
      </c>
      <c r="AD11" s="39">
        <v>0</v>
      </c>
      <c r="AE11" s="39">
        <v>0</v>
      </c>
      <c r="AF11" s="40">
        <f t="shared" si="7"/>
        <v>1.2413793103448276</v>
      </c>
      <c r="AG11" s="41">
        <f t="shared" si="8"/>
        <v>4.2056074766355124E-2</v>
      </c>
      <c r="AH11" s="42">
        <f t="shared" si="3"/>
        <v>1</v>
      </c>
      <c r="AI11" s="40">
        <f t="shared" si="4"/>
        <v>1.2437033527158516</v>
      </c>
      <c r="AJ11" s="40">
        <f t="shared" si="5"/>
        <v>2.4850826630606795</v>
      </c>
      <c r="AK11" s="43">
        <f t="shared" si="6"/>
        <v>2.2437033527158516</v>
      </c>
    </row>
    <row r="12" spans="1:37" ht="12.75" customHeight="1" x14ac:dyDescent="0.45">
      <c r="A12" s="37">
        <f t="shared" si="9"/>
        <v>9</v>
      </c>
      <c r="B12" s="38" t="s">
        <v>6</v>
      </c>
      <c r="C12" s="39">
        <v>1</v>
      </c>
      <c r="D12" s="39">
        <v>2</v>
      </c>
      <c r="E12" s="39">
        <v>2</v>
      </c>
      <c r="F12" s="39">
        <v>2</v>
      </c>
      <c r="G12" s="39">
        <v>0</v>
      </c>
      <c r="H12" s="39">
        <v>1</v>
      </c>
      <c r="I12" s="39">
        <v>0</v>
      </c>
      <c r="J12" s="39">
        <v>0</v>
      </c>
      <c r="K12" s="39">
        <v>2</v>
      </c>
      <c r="L12" s="39">
        <v>0</v>
      </c>
      <c r="M12" s="39">
        <v>1</v>
      </c>
      <c r="N12" s="39">
        <v>1</v>
      </c>
      <c r="O12" s="39">
        <v>1</v>
      </c>
      <c r="P12" s="39">
        <v>0</v>
      </c>
      <c r="Q12" s="39">
        <v>0</v>
      </c>
      <c r="R12" s="39">
        <v>0</v>
      </c>
      <c r="S12" s="39">
        <v>2</v>
      </c>
      <c r="T12" s="39">
        <v>1</v>
      </c>
      <c r="U12" s="39">
        <v>1</v>
      </c>
      <c r="V12" s="39">
        <v>2</v>
      </c>
      <c r="W12" s="39">
        <v>0</v>
      </c>
      <c r="X12" s="39">
        <v>1</v>
      </c>
      <c r="Y12" s="39">
        <v>4</v>
      </c>
      <c r="Z12" s="39">
        <v>1</v>
      </c>
      <c r="AA12" s="39">
        <v>0</v>
      </c>
      <c r="AB12" s="39">
        <v>2</v>
      </c>
      <c r="AC12" s="39">
        <v>0</v>
      </c>
      <c r="AD12" s="39">
        <v>1</v>
      </c>
      <c r="AE12" s="39">
        <v>1</v>
      </c>
      <c r="AF12" s="40">
        <f t="shared" si="7"/>
        <v>1</v>
      </c>
      <c r="AG12" s="41">
        <f t="shared" si="8"/>
        <v>3.3878504672897186E-2</v>
      </c>
      <c r="AH12" s="42">
        <f t="shared" si="3"/>
        <v>1</v>
      </c>
      <c r="AI12" s="40">
        <f t="shared" si="4"/>
        <v>0.96362411165943151</v>
      </c>
      <c r="AJ12" s="40">
        <f t="shared" si="5"/>
        <v>1.9636241116594315</v>
      </c>
      <c r="AK12" s="43">
        <f t="shared" si="6"/>
        <v>1.9636241116594315</v>
      </c>
    </row>
    <row r="13" spans="1:37" ht="12.75" customHeight="1" x14ac:dyDescent="0.45">
      <c r="A13" s="37">
        <f t="shared" si="9"/>
        <v>10</v>
      </c>
      <c r="B13" s="38" t="s">
        <v>3</v>
      </c>
      <c r="C13" s="39">
        <v>1</v>
      </c>
      <c r="D13" s="39">
        <v>0</v>
      </c>
      <c r="E13" s="39">
        <v>1</v>
      </c>
      <c r="F13" s="39">
        <v>1</v>
      </c>
      <c r="G13" s="39">
        <v>0</v>
      </c>
      <c r="H13" s="39">
        <v>0</v>
      </c>
      <c r="I13" s="39">
        <v>0</v>
      </c>
      <c r="J13" s="39">
        <v>1</v>
      </c>
      <c r="K13" s="39">
        <v>3</v>
      </c>
      <c r="L13" s="39">
        <v>1</v>
      </c>
      <c r="M13" s="39">
        <v>1</v>
      </c>
      <c r="N13" s="39">
        <v>0</v>
      </c>
      <c r="O13" s="39">
        <v>0</v>
      </c>
      <c r="P13" s="39">
        <v>1</v>
      </c>
      <c r="Q13" s="39">
        <v>1</v>
      </c>
      <c r="R13" s="39">
        <v>1</v>
      </c>
      <c r="S13" s="39">
        <v>0</v>
      </c>
      <c r="T13" s="39">
        <v>1</v>
      </c>
      <c r="U13" s="39">
        <v>1</v>
      </c>
      <c r="V13" s="39">
        <v>0</v>
      </c>
      <c r="W13" s="39">
        <v>1</v>
      </c>
      <c r="X13" s="39">
        <v>0</v>
      </c>
      <c r="Y13" s="39">
        <v>1</v>
      </c>
      <c r="Z13" s="39">
        <v>1</v>
      </c>
      <c r="AA13" s="39">
        <v>0</v>
      </c>
      <c r="AB13" s="39">
        <v>0</v>
      </c>
      <c r="AC13" s="39">
        <v>1</v>
      </c>
      <c r="AD13" s="39">
        <v>0</v>
      </c>
      <c r="AE13" s="39">
        <v>0</v>
      </c>
      <c r="AF13" s="40">
        <f t="shared" si="7"/>
        <v>0.62068965517241381</v>
      </c>
      <c r="AG13" s="41">
        <f t="shared" si="8"/>
        <v>2.1028037383177562E-2</v>
      </c>
      <c r="AH13" s="42">
        <f t="shared" si="3"/>
        <v>1</v>
      </c>
      <c r="AI13" s="40">
        <f t="shared" si="4"/>
        <v>0.67685159290477703</v>
      </c>
      <c r="AJ13" s="40">
        <f t="shared" si="5"/>
        <v>1.2975412480771908</v>
      </c>
      <c r="AK13" s="43">
        <f t="shared" si="6"/>
        <v>1.6768515929047769</v>
      </c>
    </row>
    <row r="14" spans="1:37" ht="12.75" customHeight="1" x14ac:dyDescent="0.45">
      <c r="A14" s="37">
        <f t="shared" si="9"/>
        <v>11</v>
      </c>
      <c r="B14" s="38" t="s">
        <v>9</v>
      </c>
      <c r="C14" s="39">
        <v>0</v>
      </c>
      <c r="D14" s="39">
        <v>1</v>
      </c>
      <c r="E14" s="39">
        <v>1</v>
      </c>
      <c r="F14" s="39">
        <v>0</v>
      </c>
      <c r="G14" s="39">
        <v>0</v>
      </c>
      <c r="H14" s="39">
        <v>0</v>
      </c>
      <c r="I14" s="39">
        <v>0</v>
      </c>
      <c r="J14" s="39">
        <v>1</v>
      </c>
      <c r="K14" s="39">
        <v>0</v>
      </c>
      <c r="L14" s="39">
        <v>1</v>
      </c>
      <c r="M14" s="39">
        <v>0</v>
      </c>
      <c r="N14" s="39">
        <v>0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1</v>
      </c>
      <c r="U14" s="39">
        <v>0</v>
      </c>
      <c r="V14" s="39">
        <v>3</v>
      </c>
      <c r="W14" s="39">
        <v>0</v>
      </c>
      <c r="X14" s="39">
        <v>0</v>
      </c>
      <c r="Y14" s="39">
        <v>0</v>
      </c>
      <c r="Z14" s="39">
        <v>2</v>
      </c>
      <c r="AA14" s="39">
        <v>0</v>
      </c>
      <c r="AB14" s="39">
        <v>4</v>
      </c>
      <c r="AC14" s="39">
        <v>0</v>
      </c>
      <c r="AD14" s="39">
        <v>0</v>
      </c>
      <c r="AE14" s="39">
        <v>2</v>
      </c>
      <c r="AF14" s="40">
        <f t="shared" si="7"/>
        <v>0.58620689655172409</v>
      </c>
      <c r="AG14" s="41">
        <f t="shared" si="8"/>
        <v>1.9859813084112141E-2</v>
      </c>
      <c r="AH14" s="42">
        <f t="shared" si="3"/>
        <v>0</v>
      </c>
      <c r="AI14" s="40">
        <f t="shared" si="4"/>
        <v>1.0183053632422261</v>
      </c>
      <c r="AJ14" s="40">
        <f t="shared" si="5"/>
        <v>1.6045122597939501</v>
      </c>
      <c r="AK14" s="43">
        <f t="shared" si="6"/>
        <v>1.0183053632422261</v>
      </c>
    </row>
    <row r="15" spans="1:37" ht="12.75" customHeight="1" x14ac:dyDescent="0.45">
      <c r="A15" s="37">
        <f t="shared" si="9"/>
        <v>12</v>
      </c>
      <c r="B15" s="38" t="s">
        <v>16</v>
      </c>
      <c r="C15" s="39">
        <v>0</v>
      </c>
      <c r="D15" s="39">
        <v>1</v>
      </c>
      <c r="E15" s="39">
        <v>1</v>
      </c>
      <c r="F15" s="39">
        <v>1</v>
      </c>
      <c r="G15" s="39">
        <v>0</v>
      </c>
      <c r="H15" s="39">
        <v>0</v>
      </c>
      <c r="I15" s="39">
        <v>0</v>
      </c>
      <c r="J15" s="39">
        <v>3</v>
      </c>
      <c r="K15" s="39">
        <v>1</v>
      </c>
      <c r="L15" s="39">
        <v>1</v>
      </c>
      <c r="M15" s="39">
        <v>0</v>
      </c>
      <c r="N15" s="39">
        <v>2</v>
      </c>
      <c r="O15" s="39">
        <v>0</v>
      </c>
      <c r="P15" s="39">
        <v>3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1</v>
      </c>
      <c r="Y15" s="39">
        <v>0</v>
      </c>
      <c r="Z15" s="39">
        <v>0</v>
      </c>
      <c r="AA15" s="39">
        <v>2</v>
      </c>
      <c r="AB15" s="39">
        <v>0</v>
      </c>
      <c r="AC15" s="39">
        <v>0</v>
      </c>
      <c r="AD15" s="39">
        <v>0</v>
      </c>
      <c r="AE15" s="39">
        <v>0</v>
      </c>
      <c r="AF15" s="40">
        <f t="shared" si="7"/>
        <v>0.55172413793103448</v>
      </c>
      <c r="AG15" s="41">
        <f t="shared" si="8"/>
        <v>1.8691588785046721E-2</v>
      </c>
      <c r="AH15" s="42">
        <f t="shared" si="3"/>
        <v>0</v>
      </c>
      <c r="AI15" s="40">
        <f t="shared" si="4"/>
        <v>0.90971765229468404</v>
      </c>
      <c r="AJ15" s="40">
        <f t="shared" si="5"/>
        <v>1.4614417902257184</v>
      </c>
      <c r="AK15" s="43">
        <f t="shared" si="6"/>
        <v>0.90971765229468404</v>
      </c>
    </row>
    <row r="16" spans="1:37" ht="12.75" customHeight="1" x14ac:dyDescent="0.45">
      <c r="A16" s="37">
        <f t="shared" si="9"/>
        <v>13</v>
      </c>
      <c r="B16" s="38" t="s">
        <v>10</v>
      </c>
      <c r="C16" s="39">
        <v>2</v>
      </c>
      <c r="D16" s="39">
        <v>0</v>
      </c>
      <c r="E16" s="39">
        <v>1</v>
      </c>
      <c r="F16" s="39">
        <v>0</v>
      </c>
      <c r="G16" s="39">
        <v>0</v>
      </c>
      <c r="H16" s="39">
        <v>0</v>
      </c>
      <c r="I16" s="39">
        <v>0</v>
      </c>
      <c r="J16" s="39">
        <v>2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1</v>
      </c>
      <c r="Q16" s="39">
        <v>0</v>
      </c>
      <c r="R16" s="39">
        <v>0</v>
      </c>
      <c r="S16" s="39">
        <v>2</v>
      </c>
      <c r="T16" s="39">
        <v>0</v>
      </c>
      <c r="U16" s="39">
        <v>2</v>
      </c>
      <c r="V16" s="39">
        <v>1</v>
      </c>
      <c r="W16" s="39">
        <v>1</v>
      </c>
      <c r="X16" s="39">
        <v>0</v>
      </c>
      <c r="Y16" s="39">
        <v>0</v>
      </c>
      <c r="Z16" s="39">
        <v>0</v>
      </c>
      <c r="AA16" s="39">
        <v>1</v>
      </c>
      <c r="AB16" s="39">
        <v>1</v>
      </c>
      <c r="AC16" s="39">
        <v>1</v>
      </c>
      <c r="AD16" s="39">
        <v>0</v>
      </c>
      <c r="AE16" s="39">
        <v>0</v>
      </c>
      <c r="AF16" s="40">
        <f t="shared" si="7"/>
        <v>0.51724137931034486</v>
      </c>
      <c r="AG16" s="41">
        <f t="shared" si="8"/>
        <v>1.7523364485981303E-2</v>
      </c>
      <c r="AH16" s="42">
        <f t="shared" si="3"/>
        <v>0</v>
      </c>
      <c r="AI16" s="40">
        <f t="shared" si="4"/>
        <v>0.73779060401272267</v>
      </c>
      <c r="AJ16" s="40">
        <f t="shared" si="5"/>
        <v>1.2550319833230676</v>
      </c>
      <c r="AK16" s="43">
        <f t="shared" si="6"/>
        <v>0.73779060401272267</v>
      </c>
    </row>
    <row r="17" spans="1:37" ht="12.75" customHeight="1" x14ac:dyDescent="0.45">
      <c r="A17" s="37">
        <f t="shared" si="9"/>
        <v>14</v>
      </c>
      <c r="B17" s="38" t="s">
        <v>14</v>
      </c>
      <c r="C17" s="39">
        <v>1</v>
      </c>
      <c r="D17" s="39">
        <v>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1</v>
      </c>
      <c r="L17" s="39">
        <v>2</v>
      </c>
      <c r="M17" s="39">
        <v>0</v>
      </c>
      <c r="N17" s="39">
        <v>0</v>
      </c>
      <c r="O17" s="39">
        <v>0</v>
      </c>
      <c r="P17" s="39">
        <v>2</v>
      </c>
      <c r="Q17" s="39">
        <v>2</v>
      </c>
      <c r="R17" s="39">
        <v>1</v>
      </c>
      <c r="S17" s="39">
        <v>0</v>
      </c>
      <c r="T17" s="39">
        <v>1</v>
      </c>
      <c r="U17" s="39">
        <v>2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2</v>
      </c>
      <c r="AE17" s="39">
        <v>0</v>
      </c>
      <c r="AF17" s="40">
        <f t="shared" si="7"/>
        <v>0.51724137931034486</v>
      </c>
      <c r="AG17" s="41">
        <f t="shared" si="8"/>
        <v>1.7523364485981303E-2</v>
      </c>
      <c r="AH17" s="42">
        <f t="shared" si="3"/>
        <v>0</v>
      </c>
      <c r="AI17" s="40">
        <f t="shared" si="4"/>
        <v>0.78470602571793058</v>
      </c>
      <c r="AJ17" s="40">
        <f t="shared" si="5"/>
        <v>1.3019474050282756</v>
      </c>
      <c r="AK17" s="43">
        <f t="shared" si="6"/>
        <v>0.78470602571793058</v>
      </c>
    </row>
    <row r="18" spans="1:37" ht="12.75" customHeight="1" x14ac:dyDescent="0.45">
      <c r="A18" s="37">
        <f t="shared" si="9"/>
        <v>15</v>
      </c>
      <c r="B18" s="38" t="s">
        <v>11</v>
      </c>
      <c r="C18" s="39">
        <v>1</v>
      </c>
      <c r="D18" s="39">
        <v>0</v>
      </c>
      <c r="E18" s="39">
        <v>0</v>
      </c>
      <c r="F18" s="39">
        <v>0</v>
      </c>
      <c r="G18" s="39">
        <v>2</v>
      </c>
      <c r="H18" s="39">
        <v>0</v>
      </c>
      <c r="I18" s="39">
        <v>0</v>
      </c>
      <c r="J18" s="39">
        <v>1</v>
      </c>
      <c r="K18" s="39">
        <v>1</v>
      </c>
      <c r="L18" s="39">
        <v>2</v>
      </c>
      <c r="M18" s="39">
        <v>1</v>
      </c>
      <c r="N18" s="39">
        <v>0</v>
      </c>
      <c r="O18" s="39">
        <v>1</v>
      </c>
      <c r="P18" s="39">
        <v>0</v>
      </c>
      <c r="Q18" s="39">
        <v>1</v>
      </c>
      <c r="R18" s="39">
        <v>1</v>
      </c>
      <c r="S18" s="39">
        <v>0</v>
      </c>
      <c r="T18" s="39">
        <v>0</v>
      </c>
      <c r="U18" s="39">
        <v>0</v>
      </c>
      <c r="V18" s="39">
        <v>0</v>
      </c>
      <c r="W18" s="39">
        <v>1</v>
      </c>
      <c r="X18" s="39">
        <v>0</v>
      </c>
      <c r="Y18" s="39">
        <v>1</v>
      </c>
      <c r="Z18" s="39">
        <v>0</v>
      </c>
      <c r="AA18" s="39">
        <v>0</v>
      </c>
      <c r="AB18" s="39">
        <v>1</v>
      </c>
      <c r="AC18" s="39">
        <v>0</v>
      </c>
      <c r="AD18" s="39">
        <v>0</v>
      </c>
      <c r="AE18" s="39">
        <v>0</v>
      </c>
      <c r="AF18" s="40">
        <f t="shared" si="7"/>
        <v>0.48275862068965519</v>
      </c>
      <c r="AG18" s="41">
        <f t="shared" si="8"/>
        <v>1.6355140186915883E-2</v>
      </c>
      <c r="AH18" s="42">
        <f t="shared" si="3"/>
        <v>0</v>
      </c>
      <c r="AI18" s="40">
        <f t="shared" si="4"/>
        <v>0.63362278408554351</v>
      </c>
      <c r="AJ18" s="40">
        <f t="shared" si="5"/>
        <v>1.1163814047751988</v>
      </c>
      <c r="AK18" s="43">
        <f t="shared" si="6"/>
        <v>0.63362278408554351</v>
      </c>
    </row>
    <row r="19" spans="1:37" ht="12.75" customHeight="1" x14ac:dyDescent="0.45">
      <c r="A19" s="37">
        <f t="shared" si="9"/>
        <v>16</v>
      </c>
      <c r="B19" s="38" t="s">
        <v>7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2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1</v>
      </c>
      <c r="Q19" s="39">
        <v>0</v>
      </c>
      <c r="R19" s="39">
        <v>0</v>
      </c>
      <c r="S19" s="39">
        <v>1</v>
      </c>
      <c r="T19" s="39">
        <v>0</v>
      </c>
      <c r="U19" s="39">
        <v>0</v>
      </c>
      <c r="V19" s="39">
        <v>0</v>
      </c>
      <c r="W19" s="39">
        <v>1</v>
      </c>
      <c r="X19" s="39">
        <v>1</v>
      </c>
      <c r="Y19" s="39">
        <v>6</v>
      </c>
      <c r="Z19" s="39">
        <v>0</v>
      </c>
      <c r="AA19" s="39">
        <v>0</v>
      </c>
      <c r="AB19" s="39">
        <v>0</v>
      </c>
      <c r="AC19" s="39">
        <v>0</v>
      </c>
      <c r="AD19" s="39">
        <v>1</v>
      </c>
      <c r="AE19" s="39">
        <v>0</v>
      </c>
      <c r="AF19" s="40">
        <f t="shared" si="7"/>
        <v>0.44827586206896552</v>
      </c>
      <c r="AG19" s="41">
        <f t="shared" si="8"/>
        <v>1.5186915887850462E-2</v>
      </c>
      <c r="AH19" s="42">
        <f t="shared" si="3"/>
        <v>0</v>
      </c>
      <c r="AI19" s="40">
        <f t="shared" si="4"/>
        <v>1.1827995512026215</v>
      </c>
      <c r="AJ19" s="40">
        <f t="shared" si="5"/>
        <v>1.631075413271587</v>
      </c>
      <c r="AK19" s="43">
        <f t="shared" si="6"/>
        <v>1.1827995512026215</v>
      </c>
    </row>
    <row r="20" spans="1:37" ht="12.75" customHeight="1" x14ac:dyDescent="0.45">
      <c r="A20" s="37">
        <f t="shared" si="9"/>
        <v>17</v>
      </c>
      <c r="B20" s="38" t="s">
        <v>26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2</v>
      </c>
      <c r="J20" s="39">
        <v>0</v>
      </c>
      <c r="K20" s="39">
        <v>0</v>
      </c>
      <c r="L20" s="39">
        <v>2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2</v>
      </c>
      <c r="V20" s="39">
        <v>0</v>
      </c>
      <c r="W20" s="39">
        <v>0</v>
      </c>
      <c r="X20" s="39">
        <v>0</v>
      </c>
      <c r="Y20" s="39">
        <v>2</v>
      </c>
      <c r="Z20" s="39">
        <v>0</v>
      </c>
      <c r="AA20" s="39">
        <v>0</v>
      </c>
      <c r="AB20" s="39">
        <v>1</v>
      </c>
      <c r="AC20" s="39">
        <v>1</v>
      </c>
      <c r="AD20" s="39">
        <v>1</v>
      </c>
      <c r="AE20" s="39">
        <v>0</v>
      </c>
      <c r="AF20" s="40">
        <f t="shared" si="7"/>
        <v>0.37931034482758619</v>
      </c>
      <c r="AG20" s="41">
        <f t="shared" si="8"/>
        <v>1.2850467289719621E-2</v>
      </c>
      <c r="AH20" s="42">
        <f t="shared" si="3"/>
        <v>0</v>
      </c>
      <c r="AI20" s="40">
        <f t="shared" si="4"/>
        <v>0.72770643136247282</v>
      </c>
      <c r="AJ20" s="40">
        <f t="shared" si="5"/>
        <v>1.1070167761900591</v>
      </c>
      <c r="AK20" s="43">
        <f t="shared" si="6"/>
        <v>0.72770643136247282</v>
      </c>
    </row>
    <row r="21" spans="1:37" ht="12.75" customHeight="1" x14ac:dyDescent="0.45">
      <c r="A21" s="37">
        <f t="shared" si="9"/>
        <v>18</v>
      </c>
      <c r="B21" s="38" t="s">
        <v>13</v>
      </c>
      <c r="C21" s="39">
        <v>1</v>
      </c>
      <c r="D21" s="39">
        <v>1</v>
      </c>
      <c r="E21" s="39">
        <v>1</v>
      </c>
      <c r="F21" s="39">
        <v>0</v>
      </c>
      <c r="G21" s="39">
        <v>2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2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2</v>
      </c>
      <c r="AB21" s="39">
        <v>0</v>
      </c>
      <c r="AC21" s="39">
        <v>1</v>
      </c>
      <c r="AD21" s="39">
        <v>0</v>
      </c>
      <c r="AE21" s="39">
        <v>0</v>
      </c>
      <c r="AF21" s="40">
        <f t="shared" si="7"/>
        <v>0.34482758620689657</v>
      </c>
      <c r="AG21" s="41">
        <f t="shared" si="8"/>
        <v>1.1682242990654202E-2</v>
      </c>
      <c r="AH21" s="42">
        <f t="shared" si="3"/>
        <v>0</v>
      </c>
      <c r="AI21" s="40">
        <f t="shared" si="4"/>
        <v>0.66953406341198618</v>
      </c>
      <c r="AJ21" s="40">
        <f t="shared" si="5"/>
        <v>1.0143616496188828</v>
      </c>
      <c r="AK21" s="43">
        <f t="shared" si="6"/>
        <v>0.66953406341198618</v>
      </c>
    </row>
    <row r="22" spans="1:37" ht="12.75" customHeight="1" x14ac:dyDescent="0.45">
      <c r="A22" s="37">
        <f t="shared" si="9"/>
        <v>19</v>
      </c>
      <c r="B22" s="38" t="s">
        <v>15</v>
      </c>
      <c r="C22" s="39">
        <v>0</v>
      </c>
      <c r="D22" s="39">
        <v>0</v>
      </c>
      <c r="E22" s="39">
        <v>0</v>
      </c>
      <c r="F22" s="39">
        <v>0</v>
      </c>
      <c r="G22" s="39">
        <v>1</v>
      </c>
      <c r="H22" s="39">
        <v>0</v>
      </c>
      <c r="I22" s="39">
        <v>0</v>
      </c>
      <c r="J22" s="39">
        <v>2</v>
      </c>
      <c r="K22" s="39">
        <v>1</v>
      </c>
      <c r="L22" s="39">
        <v>0</v>
      </c>
      <c r="M22" s="39">
        <v>0</v>
      </c>
      <c r="N22" s="39">
        <v>1</v>
      </c>
      <c r="O22" s="39">
        <v>0</v>
      </c>
      <c r="P22" s="39">
        <v>0</v>
      </c>
      <c r="Q22" s="39">
        <v>0</v>
      </c>
      <c r="R22" s="39">
        <v>0</v>
      </c>
      <c r="S22" s="39">
        <v>1</v>
      </c>
      <c r="T22" s="39">
        <v>0</v>
      </c>
      <c r="U22" s="39">
        <v>0</v>
      </c>
      <c r="V22" s="39">
        <v>1</v>
      </c>
      <c r="W22" s="39">
        <v>1</v>
      </c>
      <c r="X22" s="39">
        <v>0</v>
      </c>
      <c r="Y22" s="39">
        <v>0</v>
      </c>
      <c r="Z22" s="39">
        <v>0</v>
      </c>
      <c r="AA22" s="39">
        <v>1</v>
      </c>
      <c r="AB22" s="39">
        <v>0</v>
      </c>
      <c r="AC22" s="39">
        <v>1</v>
      </c>
      <c r="AD22" s="39">
        <v>0</v>
      </c>
      <c r="AE22" s="39">
        <v>0</v>
      </c>
      <c r="AF22" s="40">
        <f t="shared" si="7"/>
        <v>0.34482758620689657</v>
      </c>
      <c r="AG22" s="41">
        <f t="shared" si="8"/>
        <v>1.1682242990654202E-2</v>
      </c>
      <c r="AH22" s="42">
        <f t="shared" si="3"/>
        <v>0</v>
      </c>
      <c r="AI22" s="40">
        <f t="shared" si="4"/>
        <v>0.5526470114022356</v>
      </c>
      <c r="AJ22" s="40">
        <f t="shared" si="5"/>
        <v>0.89747459760913217</v>
      </c>
      <c r="AK22" s="43">
        <f t="shared" si="6"/>
        <v>0.5526470114022356</v>
      </c>
    </row>
    <row r="23" spans="1:37" ht="12.75" customHeight="1" x14ac:dyDescent="0.45">
      <c r="A23" s="37">
        <f t="shared" si="9"/>
        <v>20</v>
      </c>
      <c r="B23" s="38" t="s">
        <v>58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1</v>
      </c>
      <c r="J23" s="39">
        <v>0</v>
      </c>
      <c r="K23" s="39">
        <v>2</v>
      </c>
      <c r="L23" s="39">
        <v>0</v>
      </c>
      <c r="M23" s="39">
        <v>0</v>
      </c>
      <c r="N23" s="39">
        <v>1</v>
      </c>
      <c r="O23" s="39">
        <v>0</v>
      </c>
      <c r="P23" s="39">
        <v>0</v>
      </c>
      <c r="Q23" s="39">
        <v>0</v>
      </c>
      <c r="R23" s="39">
        <v>0</v>
      </c>
      <c r="S23" s="39">
        <v>3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1</v>
      </c>
      <c r="AC23" s="39">
        <v>1</v>
      </c>
      <c r="AD23" s="39">
        <v>0</v>
      </c>
      <c r="AE23" s="39">
        <v>1</v>
      </c>
      <c r="AF23" s="40">
        <f t="shared" si="7"/>
        <v>0.34482758620689657</v>
      </c>
      <c r="AG23" s="41">
        <f t="shared" si="8"/>
        <v>1.1682242990654202E-2</v>
      </c>
      <c r="AH23" s="42">
        <f t="shared" si="3"/>
        <v>0</v>
      </c>
      <c r="AI23" s="40">
        <f t="shared" si="4"/>
        <v>0.72090528746676363</v>
      </c>
      <c r="AJ23" s="40">
        <f t="shared" si="5"/>
        <v>1.0657328736736602</v>
      </c>
      <c r="AK23" s="43">
        <f t="shared" si="6"/>
        <v>0.72090528746676363</v>
      </c>
    </row>
    <row r="24" spans="1:37" ht="12.75" customHeight="1" x14ac:dyDescent="0.45">
      <c r="A24" s="37">
        <f t="shared" si="9"/>
        <v>21</v>
      </c>
      <c r="B24" s="38" t="s">
        <v>18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1</v>
      </c>
      <c r="K24" s="39">
        <v>0</v>
      </c>
      <c r="L24" s="39">
        <v>1</v>
      </c>
      <c r="M24" s="39">
        <v>2</v>
      </c>
      <c r="N24" s="39">
        <v>0</v>
      </c>
      <c r="O24" s="39">
        <v>0</v>
      </c>
      <c r="P24" s="39">
        <v>0</v>
      </c>
      <c r="Q24" s="39">
        <v>1</v>
      </c>
      <c r="R24" s="39">
        <v>1</v>
      </c>
      <c r="S24" s="39">
        <v>0</v>
      </c>
      <c r="T24" s="39">
        <v>0</v>
      </c>
      <c r="U24" s="39">
        <v>2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40">
        <f t="shared" si="7"/>
        <v>0.27586206896551724</v>
      </c>
      <c r="AG24" s="41">
        <f t="shared" si="8"/>
        <v>9.3457943925233603E-3</v>
      </c>
      <c r="AH24" s="42">
        <f t="shared" si="3"/>
        <v>0</v>
      </c>
      <c r="AI24" s="40">
        <f t="shared" si="4"/>
        <v>0.59139977560131074</v>
      </c>
      <c r="AJ24" s="40">
        <f t="shared" si="5"/>
        <v>0.86726184456682798</v>
      </c>
      <c r="AK24" s="43">
        <f t="shared" si="6"/>
        <v>0.59139977560131074</v>
      </c>
    </row>
    <row r="25" spans="1:37" ht="12.75" customHeight="1" x14ac:dyDescent="0.45">
      <c r="A25" s="37">
        <f t="shared" si="9"/>
        <v>22</v>
      </c>
      <c r="B25" s="38" t="s">
        <v>50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1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1</v>
      </c>
      <c r="Q25" s="39">
        <v>0</v>
      </c>
      <c r="R25" s="39">
        <v>0</v>
      </c>
      <c r="S25" s="39">
        <v>1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1</v>
      </c>
      <c r="AB25" s="39">
        <v>0</v>
      </c>
      <c r="AC25" s="39">
        <v>0</v>
      </c>
      <c r="AD25" s="39">
        <v>2</v>
      </c>
      <c r="AE25" s="39">
        <v>1</v>
      </c>
      <c r="AF25" s="40">
        <f t="shared" si="7"/>
        <v>0.2413793103448276</v>
      </c>
      <c r="AG25" s="41">
        <f t="shared" si="8"/>
        <v>8.1775700934579414E-3</v>
      </c>
      <c r="AH25" s="42">
        <f t="shared" si="3"/>
        <v>0</v>
      </c>
      <c r="AI25" s="40">
        <f t="shared" si="4"/>
        <v>0.51096354453362369</v>
      </c>
      <c r="AJ25" s="40">
        <f t="shared" si="5"/>
        <v>0.75234285487845132</v>
      </c>
      <c r="AK25" s="43">
        <f t="shared" si="6"/>
        <v>0.51096354453362369</v>
      </c>
    </row>
    <row r="26" spans="1:37" ht="12.75" customHeight="1" x14ac:dyDescent="0.45">
      <c r="A26" s="37">
        <f t="shared" si="9"/>
        <v>23</v>
      </c>
      <c r="B26" s="38" t="s">
        <v>19</v>
      </c>
      <c r="C26" s="39">
        <v>0</v>
      </c>
      <c r="D26" s="39">
        <v>1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1</v>
      </c>
      <c r="O26" s="39">
        <v>0</v>
      </c>
      <c r="P26" s="39">
        <v>1</v>
      </c>
      <c r="Q26" s="39">
        <v>1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1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40">
        <f t="shared" si="7"/>
        <v>0.17241379310344829</v>
      </c>
      <c r="AG26" s="41">
        <f t="shared" si="8"/>
        <v>5.8411214953271009E-3</v>
      </c>
      <c r="AH26" s="42">
        <f t="shared" si="3"/>
        <v>0</v>
      </c>
      <c r="AI26" s="40">
        <f t="shared" si="4"/>
        <v>0.38442587221924479</v>
      </c>
      <c r="AJ26" s="40">
        <f t="shared" si="5"/>
        <v>0.55683966532269302</v>
      </c>
      <c r="AK26" s="43">
        <f t="shared" si="6"/>
        <v>0.38442587221924479</v>
      </c>
    </row>
    <row r="27" spans="1:37" ht="12.75" customHeight="1" x14ac:dyDescent="0.45">
      <c r="A27" s="37">
        <f t="shared" si="9"/>
        <v>24</v>
      </c>
      <c r="B27" s="38" t="s">
        <v>24</v>
      </c>
      <c r="C27" s="39">
        <v>1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2</v>
      </c>
      <c r="T27" s="39">
        <v>1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40">
        <f t="shared" si="7"/>
        <v>0.13793103448275862</v>
      </c>
      <c r="AG27" s="41">
        <f t="shared" si="8"/>
        <v>4.6728971962616802E-3</v>
      </c>
      <c r="AH27" s="42">
        <f t="shared" si="3"/>
        <v>0</v>
      </c>
      <c r="AI27" s="40">
        <f t="shared" si="4"/>
        <v>0.44111368238604581</v>
      </c>
      <c r="AJ27" s="40">
        <f t="shared" si="5"/>
        <v>0.57904471686880443</v>
      </c>
      <c r="AK27" s="43">
        <f t="shared" si="6"/>
        <v>0.44111368238604581</v>
      </c>
    </row>
    <row r="28" spans="1:37" ht="12.75" customHeight="1" x14ac:dyDescent="0.45">
      <c r="A28" s="37">
        <f t="shared" si="9"/>
        <v>25</v>
      </c>
      <c r="B28" s="38" t="s">
        <v>21</v>
      </c>
      <c r="C28" s="39">
        <v>0</v>
      </c>
      <c r="D28" s="39">
        <v>0</v>
      </c>
      <c r="E28" s="39">
        <v>0</v>
      </c>
      <c r="F28" s="39">
        <v>2</v>
      </c>
      <c r="G28" s="39">
        <v>1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0.10344827586206896</v>
      </c>
      <c r="AG28" s="41">
        <f t="shared" si="8"/>
        <v>3.5046728971962603E-3</v>
      </c>
      <c r="AH28" s="42">
        <f t="shared" si="3"/>
        <v>0</v>
      </c>
      <c r="AI28" s="40">
        <f t="shared" si="4"/>
        <v>0.40925259281898757</v>
      </c>
      <c r="AJ28" s="40">
        <f t="shared" si="5"/>
        <v>0.51270086868105658</v>
      </c>
      <c r="AK28" s="43">
        <f t="shared" si="6"/>
        <v>0.40925259281898757</v>
      </c>
    </row>
    <row r="29" spans="1:37" ht="12.75" customHeight="1" x14ac:dyDescent="0.45">
      <c r="A29" s="37">
        <f t="shared" si="9"/>
        <v>26</v>
      </c>
      <c r="B29" s="38" t="s">
        <v>28</v>
      </c>
      <c r="C29" s="39">
        <v>0</v>
      </c>
      <c r="D29" s="39">
        <v>0</v>
      </c>
      <c r="E29" s="39">
        <v>1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1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6.8965517241379309E-2</v>
      </c>
      <c r="AG29" s="41">
        <f t="shared" si="8"/>
        <v>2.3364485981308401E-3</v>
      </c>
      <c r="AH29" s="42">
        <f t="shared" si="3"/>
        <v>0</v>
      </c>
      <c r="AI29" s="40">
        <f t="shared" si="4"/>
        <v>0.25788071477756375</v>
      </c>
      <c r="AJ29" s="40">
        <f t="shared" si="5"/>
        <v>0.32684623201894303</v>
      </c>
      <c r="AK29" s="43">
        <f t="shared" si="6"/>
        <v>0.25788071477756375</v>
      </c>
    </row>
    <row r="30" spans="1:37" ht="12.75" customHeight="1" x14ac:dyDescent="0.45">
      <c r="A30" s="37">
        <f t="shared" si="9"/>
        <v>27</v>
      </c>
      <c r="B30" s="38" t="s">
        <v>17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1</v>
      </c>
      <c r="Q30" s="39">
        <v>1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6.8965517241379309E-2</v>
      </c>
      <c r="AG30" s="41">
        <f t="shared" si="8"/>
        <v>2.3364485981308401E-3</v>
      </c>
      <c r="AH30" s="42">
        <f t="shared" si="3"/>
        <v>0</v>
      </c>
      <c r="AI30" s="40">
        <f t="shared" si="4"/>
        <v>0.25788071477756375</v>
      </c>
      <c r="AJ30" s="40">
        <f t="shared" si="5"/>
        <v>0.32684623201894303</v>
      </c>
      <c r="AK30" s="43">
        <f t="shared" si="6"/>
        <v>0.25788071477756375</v>
      </c>
    </row>
    <row r="31" spans="1:37" ht="12.75" customHeight="1" x14ac:dyDescent="0.45">
      <c r="A31" s="37">
        <f t="shared" si="9"/>
        <v>28</v>
      </c>
      <c r="B31" s="38" t="s">
        <v>60</v>
      </c>
      <c r="C31" s="39">
        <v>0</v>
      </c>
      <c r="D31" s="39">
        <v>0</v>
      </c>
      <c r="E31" s="39">
        <v>0</v>
      </c>
      <c r="F31" s="39">
        <v>0</v>
      </c>
      <c r="G31" s="39">
        <v>1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1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6.8965517241379309E-2</v>
      </c>
      <c r="AG31" s="41">
        <f t="shared" si="8"/>
        <v>2.3364485981308401E-3</v>
      </c>
      <c r="AH31" s="42">
        <f t="shared" si="3"/>
        <v>0</v>
      </c>
      <c r="AI31" s="40">
        <f t="shared" si="4"/>
        <v>0.25788071477756375</v>
      </c>
      <c r="AJ31" s="40">
        <f t="shared" si="5"/>
        <v>0.32684623201894303</v>
      </c>
      <c r="AK31" s="43">
        <f t="shared" si="6"/>
        <v>0.25788071477756375</v>
      </c>
    </row>
    <row r="32" spans="1:37" ht="12.75" customHeight="1" x14ac:dyDescent="0.45">
      <c r="A32" s="37">
        <f t="shared" si="9"/>
        <v>29</v>
      </c>
      <c r="B32" s="38" t="s">
        <v>25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1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1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6.8965517241379309E-2</v>
      </c>
      <c r="AG32" s="41">
        <f t="shared" si="8"/>
        <v>2.3364485981308401E-3</v>
      </c>
      <c r="AH32" s="42">
        <f t="shared" si="3"/>
        <v>0</v>
      </c>
      <c r="AI32" s="40">
        <f t="shared" si="4"/>
        <v>0.25788071477756375</v>
      </c>
      <c r="AJ32" s="40">
        <f t="shared" si="5"/>
        <v>0.32684623201894303</v>
      </c>
      <c r="AK32" s="43">
        <f t="shared" si="6"/>
        <v>0.25788071477756375</v>
      </c>
    </row>
    <row r="33" spans="1:37" ht="12.75" customHeight="1" x14ac:dyDescent="0.45">
      <c r="A33" s="37">
        <f t="shared" si="9"/>
        <v>30</v>
      </c>
      <c r="B33" s="38" t="s">
        <v>20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1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1</v>
      </c>
      <c r="AD33" s="39">
        <v>0</v>
      </c>
      <c r="AE33" s="39">
        <v>0</v>
      </c>
      <c r="AF33" s="40">
        <f t="shared" si="7"/>
        <v>6.8965517241379309E-2</v>
      </c>
      <c r="AG33" s="41">
        <f t="shared" si="8"/>
        <v>2.3364485981308401E-3</v>
      </c>
      <c r="AH33" s="42">
        <f t="shared" si="3"/>
        <v>0</v>
      </c>
      <c r="AI33" s="40">
        <f t="shared" si="4"/>
        <v>0.25788071477756375</v>
      </c>
      <c r="AJ33" s="40">
        <f t="shared" si="5"/>
        <v>0.32684623201894303</v>
      </c>
      <c r="AK33" s="43">
        <f t="shared" si="6"/>
        <v>0.25788071477756375</v>
      </c>
    </row>
    <row r="34" spans="1:37" ht="12.75" customHeight="1" x14ac:dyDescent="0.45">
      <c r="A34" s="37">
        <v>31</v>
      </c>
      <c r="B34" s="38" t="s">
        <v>22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1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1</v>
      </c>
      <c r="AD34" s="39">
        <v>0</v>
      </c>
      <c r="AE34" s="39">
        <v>0</v>
      </c>
      <c r="AF34" s="40">
        <f t="shared" si="7"/>
        <v>6.8965517241379309E-2</v>
      </c>
      <c r="AG34" s="41">
        <f t="shared" si="8"/>
        <v>2.3364485981308401E-3</v>
      </c>
      <c r="AH34" s="42">
        <f t="shared" si="3"/>
        <v>0</v>
      </c>
      <c r="AI34" s="40">
        <f t="shared" si="4"/>
        <v>0.25788071477756375</v>
      </c>
      <c r="AJ34" s="40">
        <f t="shared" si="5"/>
        <v>0.32684623201894303</v>
      </c>
      <c r="AK34" s="43">
        <f t="shared" si="6"/>
        <v>0.25788071477756375</v>
      </c>
    </row>
    <row r="35" spans="1:37" ht="12.75" customHeight="1" x14ac:dyDescent="0.45">
      <c r="A35" s="37">
        <v>32</v>
      </c>
      <c r="B35" s="38" t="s">
        <v>23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1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3.4482758620689655E-2</v>
      </c>
      <c r="AG35" s="41">
        <f t="shared" si="8"/>
        <v>1.16822429906542E-3</v>
      </c>
      <c r="AH35" s="42">
        <f t="shared" si="3"/>
        <v>0</v>
      </c>
      <c r="AI35" s="40">
        <f t="shared" si="4"/>
        <v>0.18569533817705186</v>
      </c>
      <c r="AJ35" s="40">
        <f t="shared" si="5"/>
        <v>0.22017809679774153</v>
      </c>
      <c r="AK35" s="43">
        <f t="shared" si="6"/>
        <v>0.18569533817705186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26</v>
      </c>
      <c r="D37" s="55">
        <f t="shared" si="10"/>
        <v>19</v>
      </c>
      <c r="E37" s="55">
        <f t="shared" si="10"/>
        <v>43</v>
      </c>
      <c r="F37" s="55">
        <f t="shared" si="10"/>
        <v>22</v>
      </c>
      <c r="G37" s="55">
        <f t="shared" si="10"/>
        <v>25</v>
      </c>
      <c r="H37" s="55">
        <f t="shared" si="10"/>
        <v>10</v>
      </c>
      <c r="I37" s="55">
        <f t="shared" si="10"/>
        <v>17</v>
      </c>
      <c r="J37" s="55">
        <f t="shared" si="10"/>
        <v>37</v>
      </c>
      <c r="K37" s="55">
        <f t="shared" si="10"/>
        <v>36</v>
      </c>
      <c r="L37" s="55">
        <f t="shared" si="10"/>
        <v>46</v>
      </c>
      <c r="M37" s="55">
        <f t="shared" si="10"/>
        <v>26</v>
      </c>
      <c r="N37" s="55">
        <f t="shared" si="10"/>
        <v>36</v>
      </c>
      <c r="O37" s="55">
        <f t="shared" si="10"/>
        <v>24</v>
      </c>
      <c r="P37" s="55">
        <f t="shared" si="10"/>
        <v>34</v>
      </c>
      <c r="Q37" s="55">
        <f t="shared" si="10"/>
        <v>34</v>
      </c>
      <c r="R37" s="55">
        <f t="shared" si="10"/>
        <v>26</v>
      </c>
      <c r="S37" s="55">
        <f t="shared" si="10"/>
        <v>39</v>
      </c>
      <c r="T37" s="55">
        <f t="shared" si="10"/>
        <v>41</v>
      </c>
      <c r="U37" s="55">
        <f t="shared" si="10"/>
        <v>38</v>
      </c>
      <c r="V37" s="55">
        <f t="shared" si="10"/>
        <v>39</v>
      </c>
      <c r="W37" s="55">
        <f t="shared" si="10"/>
        <v>38</v>
      </c>
      <c r="X37" s="55">
        <f t="shared" si="10"/>
        <v>25</v>
      </c>
      <c r="Y37" s="55">
        <f t="shared" si="10"/>
        <v>38</v>
      </c>
      <c r="Z37" s="55">
        <f t="shared" si="10"/>
        <v>18</v>
      </c>
      <c r="AA37" s="55">
        <f t="shared" si="10"/>
        <v>19</v>
      </c>
      <c r="AB37" s="55">
        <f t="shared" si="10"/>
        <v>25</v>
      </c>
      <c r="AC37" s="55">
        <f t="shared" si="10"/>
        <v>32</v>
      </c>
      <c r="AD37" s="55">
        <f t="shared" si="10"/>
        <v>21</v>
      </c>
      <c r="AE37" s="55">
        <f t="shared" si="10"/>
        <v>22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3</v>
      </c>
    </row>
    <row r="42" spans="1:37" ht="12.75" customHeight="1" x14ac:dyDescent="0.45">
      <c r="B42" s="57" t="s">
        <v>36</v>
      </c>
      <c r="C42" s="58">
        <f t="shared" ref="C42:AF42" si="11">$AK$44</f>
        <v>7.4899574432455509</v>
      </c>
      <c r="D42" s="58">
        <f t="shared" si="11"/>
        <v>7.4899574432455509</v>
      </c>
      <c r="E42" s="59">
        <f t="shared" si="11"/>
        <v>7.4899574432455509</v>
      </c>
      <c r="F42" s="59">
        <f t="shared" si="11"/>
        <v>7.4899574432455509</v>
      </c>
      <c r="G42" s="59">
        <f t="shared" si="11"/>
        <v>7.4899574432455509</v>
      </c>
      <c r="H42" s="59">
        <f t="shared" si="11"/>
        <v>7.4899574432455509</v>
      </c>
      <c r="I42" s="59">
        <f t="shared" si="11"/>
        <v>7.4899574432455509</v>
      </c>
      <c r="J42" s="59">
        <f t="shared" si="11"/>
        <v>7.4899574432455509</v>
      </c>
      <c r="K42" s="59">
        <f t="shared" si="11"/>
        <v>7.4899574432455509</v>
      </c>
      <c r="L42" s="59">
        <f t="shared" si="11"/>
        <v>7.4899574432455509</v>
      </c>
      <c r="M42" s="59">
        <f t="shared" si="11"/>
        <v>7.4899574432455509</v>
      </c>
      <c r="N42" s="59">
        <f t="shared" si="11"/>
        <v>7.4899574432455509</v>
      </c>
      <c r="O42" s="59">
        <f t="shared" si="11"/>
        <v>7.4899574432455509</v>
      </c>
      <c r="P42" s="59">
        <f t="shared" si="11"/>
        <v>7.4899574432455509</v>
      </c>
      <c r="Q42" s="59">
        <f t="shared" si="11"/>
        <v>7.4899574432455509</v>
      </c>
      <c r="R42" s="59">
        <f t="shared" si="11"/>
        <v>7.4899574432455509</v>
      </c>
      <c r="S42" s="59">
        <f t="shared" si="11"/>
        <v>7.4899574432455509</v>
      </c>
      <c r="T42" s="59">
        <f t="shared" si="11"/>
        <v>7.4899574432455509</v>
      </c>
      <c r="U42" s="59">
        <f t="shared" si="11"/>
        <v>7.4899574432455509</v>
      </c>
      <c r="V42" s="59">
        <f t="shared" si="11"/>
        <v>7.4899574432455509</v>
      </c>
      <c r="W42" s="59">
        <f t="shared" si="11"/>
        <v>7.4899574432455509</v>
      </c>
      <c r="X42" s="59">
        <f t="shared" si="11"/>
        <v>7.4899574432455509</v>
      </c>
      <c r="Y42" s="59">
        <f t="shared" si="11"/>
        <v>7.4899574432455509</v>
      </c>
      <c r="Z42" s="59">
        <f t="shared" si="11"/>
        <v>7.4899574432455509</v>
      </c>
      <c r="AA42" s="59">
        <f t="shared" si="11"/>
        <v>7.4899574432455509</v>
      </c>
      <c r="AB42" s="59">
        <f t="shared" si="11"/>
        <v>7.4899574432455509</v>
      </c>
      <c r="AC42" s="59">
        <f t="shared" si="11"/>
        <v>7.4899574432455509</v>
      </c>
      <c r="AD42" s="59">
        <f t="shared" si="11"/>
        <v>7.4899574432455509</v>
      </c>
      <c r="AE42" s="59">
        <f t="shared" si="11"/>
        <v>7.4899574432455509</v>
      </c>
      <c r="AF42" s="60">
        <f t="shared" si="11"/>
        <v>7.4899574432455509</v>
      </c>
      <c r="AG42" s="60"/>
      <c r="AH42" s="60">
        <f>$AK$44</f>
        <v>7.4899574432455509</v>
      </c>
      <c r="AI42" s="60">
        <f>$AK$44</f>
        <v>7.4899574432455509</v>
      </c>
      <c r="AJ42" s="60">
        <f>$AK$44</f>
        <v>7.4899574432455509</v>
      </c>
      <c r="AK42" s="60">
        <f>$AK$44</f>
        <v>7.4899574432455509</v>
      </c>
    </row>
    <row r="43" spans="1:37" ht="12.75" customHeight="1" x14ac:dyDescent="0.45">
      <c r="B43" s="57" t="s">
        <v>38</v>
      </c>
      <c r="C43" s="58">
        <f t="shared" ref="C43:AF43" si="12">$AJ$44</f>
        <v>8.0761643397972751</v>
      </c>
      <c r="D43" s="58">
        <f t="shared" si="12"/>
        <v>8.0761643397972751</v>
      </c>
      <c r="E43" s="59">
        <f t="shared" si="12"/>
        <v>8.0761643397972751</v>
      </c>
      <c r="F43" s="59">
        <f t="shared" si="12"/>
        <v>8.0761643397972751</v>
      </c>
      <c r="G43" s="59">
        <f t="shared" si="12"/>
        <v>8.0761643397972751</v>
      </c>
      <c r="H43" s="59">
        <f t="shared" si="12"/>
        <v>8.0761643397972751</v>
      </c>
      <c r="I43" s="59">
        <f t="shared" si="12"/>
        <v>8.0761643397972751</v>
      </c>
      <c r="J43" s="59">
        <f t="shared" si="12"/>
        <v>8.0761643397972751</v>
      </c>
      <c r="K43" s="59">
        <f t="shared" si="12"/>
        <v>8.0761643397972751</v>
      </c>
      <c r="L43" s="59">
        <f t="shared" si="12"/>
        <v>8.0761643397972751</v>
      </c>
      <c r="M43" s="59">
        <f t="shared" si="12"/>
        <v>8.0761643397972751</v>
      </c>
      <c r="N43" s="59">
        <f t="shared" si="12"/>
        <v>8.0761643397972751</v>
      </c>
      <c r="O43" s="59">
        <f t="shared" si="12"/>
        <v>8.0761643397972751</v>
      </c>
      <c r="P43" s="59">
        <f t="shared" si="12"/>
        <v>8.0761643397972751</v>
      </c>
      <c r="Q43" s="59">
        <f t="shared" si="12"/>
        <v>8.0761643397972751</v>
      </c>
      <c r="R43" s="59">
        <f t="shared" si="12"/>
        <v>8.0761643397972751</v>
      </c>
      <c r="S43" s="59">
        <f t="shared" si="12"/>
        <v>8.0761643397972751</v>
      </c>
      <c r="T43" s="59">
        <f t="shared" si="12"/>
        <v>8.0761643397972751</v>
      </c>
      <c r="U43" s="59">
        <f t="shared" si="12"/>
        <v>8.0761643397972751</v>
      </c>
      <c r="V43" s="59">
        <f t="shared" si="12"/>
        <v>8.0761643397972751</v>
      </c>
      <c r="W43" s="59">
        <f t="shared" si="12"/>
        <v>8.0761643397972751</v>
      </c>
      <c r="X43" s="59">
        <f t="shared" si="12"/>
        <v>8.0761643397972751</v>
      </c>
      <c r="Y43" s="59">
        <f t="shared" si="12"/>
        <v>8.0761643397972751</v>
      </c>
      <c r="Z43" s="59">
        <f t="shared" si="12"/>
        <v>8.0761643397972751</v>
      </c>
      <c r="AA43" s="59">
        <f t="shared" si="12"/>
        <v>8.0761643397972751</v>
      </c>
      <c r="AB43" s="59">
        <f t="shared" si="12"/>
        <v>8.0761643397972751</v>
      </c>
      <c r="AC43" s="59">
        <f t="shared" si="12"/>
        <v>8.0761643397972751</v>
      </c>
      <c r="AD43" s="59">
        <f t="shared" si="12"/>
        <v>8.0761643397972751</v>
      </c>
      <c r="AE43" s="59">
        <f t="shared" si="12"/>
        <v>8.0761643397972751</v>
      </c>
      <c r="AF43" s="60">
        <f t="shared" si="12"/>
        <v>8.0761643397972751</v>
      </c>
      <c r="AG43" s="60"/>
      <c r="AH43" s="60">
        <f>$AJ$44</f>
        <v>8.0761643397972751</v>
      </c>
      <c r="AI43" s="60">
        <f>$AJ$44</f>
        <v>8.0761643397972751</v>
      </c>
      <c r="AJ43" s="60">
        <f>$AJ$44</f>
        <v>8.0761643397972751</v>
      </c>
      <c r="AK43" s="60">
        <f>$AJ$44</f>
        <v>8.0761643397972751</v>
      </c>
    </row>
    <row r="44" spans="1:37" ht="12.75" customHeight="1" x14ac:dyDescent="0.45">
      <c r="B44" s="57" t="str">
        <f>INDEX(B3:B33,B41)</f>
        <v>Heat</v>
      </c>
      <c r="C44" s="57">
        <f t="shared" ref="C44:AF44" si="13">IF(C3="","",VLOOKUP($B$44,$B$1:$AK$37,MATCH(C$1,$B$1:$AK$1,0),0))</f>
        <v>1</v>
      </c>
      <c r="D44" s="57">
        <f t="shared" si="13"/>
        <v>1</v>
      </c>
      <c r="E44" s="61">
        <f t="shared" si="13"/>
        <v>10</v>
      </c>
      <c r="F44" s="61">
        <f t="shared" si="13"/>
        <v>3</v>
      </c>
      <c r="G44" s="61">
        <f t="shared" si="13"/>
        <v>9</v>
      </c>
      <c r="H44" s="61">
        <f t="shared" si="13"/>
        <v>1</v>
      </c>
      <c r="I44" s="61">
        <f t="shared" si="13"/>
        <v>1</v>
      </c>
      <c r="J44" s="61">
        <f t="shared" si="13"/>
        <v>2</v>
      </c>
      <c r="K44" s="61">
        <f t="shared" si="13"/>
        <v>5</v>
      </c>
      <c r="L44" s="61">
        <f t="shared" si="13"/>
        <v>14</v>
      </c>
      <c r="M44" s="61">
        <f t="shared" si="13"/>
        <v>2</v>
      </c>
      <c r="N44" s="61">
        <f t="shared" si="13"/>
        <v>5</v>
      </c>
      <c r="O44" s="61">
        <f t="shared" si="13"/>
        <v>2</v>
      </c>
      <c r="P44" s="61">
        <f t="shared" si="13"/>
        <v>3</v>
      </c>
      <c r="Q44" s="61">
        <f t="shared" si="13"/>
        <v>4</v>
      </c>
      <c r="R44" s="61">
        <f t="shared" si="13"/>
        <v>10</v>
      </c>
      <c r="S44" s="61">
        <f t="shared" si="13"/>
        <v>3</v>
      </c>
      <c r="T44" s="61">
        <f t="shared" si="13"/>
        <v>11</v>
      </c>
      <c r="U44" s="61">
        <f t="shared" si="13"/>
        <v>5</v>
      </c>
      <c r="V44" s="61">
        <f t="shared" si="13"/>
        <v>8</v>
      </c>
      <c r="W44" s="61">
        <f t="shared" si="13"/>
        <v>5</v>
      </c>
      <c r="X44" s="61">
        <f t="shared" si="13"/>
        <v>5</v>
      </c>
      <c r="Y44" s="61">
        <f t="shared" si="13"/>
        <v>2</v>
      </c>
      <c r="Z44" s="61">
        <f t="shared" si="13"/>
        <v>4</v>
      </c>
      <c r="AA44" s="61">
        <f t="shared" si="13"/>
        <v>3</v>
      </c>
      <c r="AB44" s="61">
        <f t="shared" si="13"/>
        <v>1</v>
      </c>
      <c r="AC44" s="61">
        <f t="shared" si="13"/>
        <v>5</v>
      </c>
      <c r="AD44" s="61">
        <f t="shared" si="13"/>
        <v>1</v>
      </c>
      <c r="AE44" s="61">
        <f t="shared" si="13"/>
        <v>7</v>
      </c>
      <c r="AF44" s="60">
        <f t="shared" si="13"/>
        <v>4.5862068965517242</v>
      </c>
      <c r="AG44" s="60"/>
      <c r="AH44" s="60">
        <f>IF(AH3="","",VLOOKUP($B$44,$B$1:$AK$37,MATCH(AH$1,$B$1:$AK$1,0),0))</f>
        <v>4</v>
      </c>
      <c r="AI44" s="60">
        <f>IF(AI3="","",VLOOKUP($B$44,$B$1:$AK$37,MATCH(AI$1,$B$1:$AK$1,0),0))</f>
        <v>3.4899574432455513</v>
      </c>
      <c r="AJ44" s="60">
        <f>IF(AJ3="","",VLOOKUP($B$44,$B$1:$AK$37,MATCH(AJ$1,$B$1:$AK$1,0),0))</f>
        <v>8.0761643397972751</v>
      </c>
      <c r="AK44" s="60">
        <f>IF(AK3="","",VLOOKUP($B$44,$B$1:$AK$37,MATCH(AK$1,$B$1:$AK$1,0),0))</f>
        <v>7.4899574432455509</v>
      </c>
    </row>
    <row r="45" spans="1:37" ht="12.75" customHeight="1" x14ac:dyDescent="0.45">
      <c r="B45" s="57" t="str">
        <f>B44&amp;"%"</f>
        <v>Heat%</v>
      </c>
      <c r="C45" s="62">
        <f t="shared" ref="C45:AE45" si="14">IF(C44="","",C44/C37)</f>
        <v>3.8461538461538464E-2</v>
      </c>
      <c r="D45" s="62">
        <f t="shared" si="14"/>
        <v>5.2631578947368418E-2</v>
      </c>
      <c r="E45" s="63">
        <f t="shared" si="14"/>
        <v>0.23255813953488372</v>
      </c>
      <c r="F45" s="63">
        <f t="shared" si="14"/>
        <v>0.13636363636363635</v>
      </c>
      <c r="G45" s="63">
        <f t="shared" si="14"/>
        <v>0.36</v>
      </c>
      <c r="H45" s="63">
        <f t="shared" si="14"/>
        <v>0.1</v>
      </c>
      <c r="I45" s="63">
        <f t="shared" si="14"/>
        <v>5.8823529411764705E-2</v>
      </c>
      <c r="J45" s="63">
        <f t="shared" si="14"/>
        <v>5.4054054054054057E-2</v>
      </c>
      <c r="K45" s="63">
        <f t="shared" si="14"/>
        <v>0.1388888888888889</v>
      </c>
      <c r="L45" s="63">
        <f t="shared" si="14"/>
        <v>0.30434782608695654</v>
      </c>
      <c r="M45" s="63">
        <f t="shared" si="14"/>
        <v>7.6923076923076927E-2</v>
      </c>
      <c r="N45" s="63">
        <f t="shared" si="14"/>
        <v>0.1388888888888889</v>
      </c>
      <c r="O45" s="63">
        <f t="shared" si="14"/>
        <v>8.3333333333333329E-2</v>
      </c>
      <c r="P45" s="63">
        <f t="shared" si="14"/>
        <v>8.8235294117647065E-2</v>
      </c>
      <c r="Q45" s="63">
        <f t="shared" si="14"/>
        <v>0.11764705882352941</v>
      </c>
      <c r="R45" s="63">
        <f t="shared" si="14"/>
        <v>0.38461538461538464</v>
      </c>
      <c r="S45" s="63">
        <f t="shared" si="14"/>
        <v>7.6923076923076927E-2</v>
      </c>
      <c r="T45" s="63">
        <f t="shared" si="14"/>
        <v>0.26829268292682928</v>
      </c>
      <c r="U45" s="63">
        <f t="shared" si="14"/>
        <v>0.13157894736842105</v>
      </c>
      <c r="V45" s="63">
        <f t="shared" si="14"/>
        <v>0.20512820512820512</v>
      </c>
      <c r="W45" s="63">
        <f t="shared" si="14"/>
        <v>0.13157894736842105</v>
      </c>
      <c r="X45" s="63">
        <f t="shared" si="14"/>
        <v>0.2</v>
      </c>
      <c r="Y45" s="63">
        <f t="shared" si="14"/>
        <v>5.2631578947368418E-2</v>
      </c>
      <c r="Z45" s="63">
        <f t="shared" si="14"/>
        <v>0.22222222222222221</v>
      </c>
      <c r="AA45" s="63">
        <f t="shared" si="14"/>
        <v>0.15789473684210525</v>
      </c>
      <c r="AB45" s="63">
        <f t="shared" si="14"/>
        <v>0.04</v>
      </c>
      <c r="AC45" s="63">
        <f t="shared" si="14"/>
        <v>0.15625</v>
      </c>
      <c r="AD45" s="63">
        <f t="shared" si="14"/>
        <v>4.7619047619047616E-2</v>
      </c>
      <c r="AE45" s="63">
        <f t="shared" si="14"/>
        <v>0.31818181818181818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3" name="Drop Down 1">
              <controlPr defaultSize="0" autoLine="0" autoPict="0">
                <anchor moveWithCells="1">
                  <from>
                    <xdr:col>38</xdr:col>
                    <xdr:colOff>247650</xdr:colOff>
                    <xdr:row>2</xdr:row>
                    <xdr:rowOff>107950</xdr:rowOff>
                  </from>
                  <to>
                    <xdr:col>39</xdr:col>
                    <xdr:colOff>533400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3" width="10.1796875" style="42" customWidth="1"/>
    <col min="34" max="34" width="7" style="42" customWidth="1"/>
    <col min="35" max="35" width="16.1796875" style="42" customWidth="1"/>
    <col min="36" max="36" width="14.7265625" style="42" customWidth="1"/>
    <col min="37" max="37" width="5.81640625" style="44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57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11</v>
      </c>
      <c r="D3" s="55">
        <f t="shared" si="2"/>
        <v>7</v>
      </c>
      <c r="E3" s="55">
        <f t="shared" si="2"/>
        <v>10</v>
      </c>
      <c r="F3" s="55">
        <f t="shared" si="2"/>
        <v>15</v>
      </c>
      <c r="G3" s="55">
        <f t="shared" si="2"/>
        <v>7</v>
      </c>
      <c r="H3" s="55">
        <f t="shared" si="2"/>
        <v>8</v>
      </c>
      <c r="I3" s="55">
        <f t="shared" si="2"/>
        <v>5</v>
      </c>
      <c r="J3" s="55">
        <f t="shared" si="2"/>
        <v>3</v>
      </c>
      <c r="K3" s="55">
        <f t="shared" si="2"/>
        <v>5</v>
      </c>
      <c r="L3" s="55">
        <f t="shared" si="2"/>
        <v>5</v>
      </c>
      <c r="M3" s="55">
        <f t="shared" si="2"/>
        <v>11</v>
      </c>
      <c r="N3" s="55">
        <f t="shared" si="2"/>
        <v>8</v>
      </c>
      <c r="O3" s="55">
        <f t="shared" si="2"/>
        <v>5</v>
      </c>
      <c r="P3" s="55">
        <f t="shared" si="2"/>
        <v>11</v>
      </c>
      <c r="Q3" s="55">
        <f t="shared" si="2"/>
        <v>3</v>
      </c>
      <c r="R3" s="55">
        <f t="shared" si="2"/>
        <v>11</v>
      </c>
      <c r="S3" s="55">
        <f t="shared" si="2"/>
        <v>7</v>
      </c>
      <c r="T3" s="55">
        <f t="shared" si="2"/>
        <v>5</v>
      </c>
      <c r="U3" s="55">
        <f t="shared" si="2"/>
        <v>15</v>
      </c>
      <c r="V3" s="55">
        <f t="shared" si="2"/>
        <v>7</v>
      </c>
      <c r="W3" s="55">
        <f t="shared" si="2"/>
        <v>13</v>
      </c>
      <c r="X3" s="55">
        <f t="shared" si="2"/>
        <v>14</v>
      </c>
      <c r="Y3" s="55">
        <f t="shared" si="2"/>
        <v>9</v>
      </c>
      <c r="Z3" s="55">
        <f t="shared" si="2"/>
        <v>2</v>
      </c>
      <c r="AA3" s="55">
        <f t="shared" si="2"/>
        <v>3</v>
      </c>
      <c r="AB3" s="55">
        <f t="shared" si="2"/>
        <v>7</v>
      </c>
      <c r="AC3" s="55">
        <f t="shared" si="2"/>
        <v>3</v>
      </c>
      <c r="AD3" s="55">
        <f t="shared" si="2"/>
        <v>3</v>
      </c>
      <c r="AE3" s="55">
        <f t="shared" si="2"/>
        <v>14</v>
      </c>
      <c r="AF3" s="40">
        <f>SUM(AF4:AF36)</f>
        <v>7.8275862068965525</v>
      </c>
      <c r="AG3" s="41">
        <v>1</v>
      </c>
      <c r="AH3" s="42">
        <f t="shared" ref="AH3:AH36" si="3">IFERROR(MEDIAN(C3:AE3),"-")</f>
        <v>7</v>
      </c>
      <c r="AI3" s="40">
        <f t="shared" ref="AI3:AI36" si="4">IFERROR(STDEV(C3:AE3),"-")</f>
        <v>3.9916785362734077</v>
      </c>
      <c r="AJ3" s="40">
        <f t="shared" ref="AJ3:AJ36" si="5">IFERROR(AF3+AI3,"")</f>
        <v>11.81926474316996</v>
      </c>
      <c r="AK3" s="43">
        <f t="shared" ref="AK3:AK36" si="6">IFERROR(AH3+AI3,"")</f>
        <v>10.991678536273408</v>
      </c>
    </row>
    <row r="4" spans="1:37" ht="12.75" customHeight="1" x14ac:dyDescent="0.45">
      <c r="A4" s="37">
        <v>1</v>
      </c>
      <c r="B4" s="38" t="s">
        <v>0</v>
      </c>
      <c r="C4" s="39">
        <v>5</v>
      </c>
      <c r="D4" s="39">
        <v>3</v>
      </c>
      <c r="E4" s="39">
        <v>2</v>
      </c>
      <c r="F4" s="39">
        <v>7</v>
      </c>
      <c r="G4" s="39">
        <v>2</v>
      </c>
      <c r="H4" s="39">
        <v>4</v>
      </c>
      <c r="I4" s="39">
        <v>1</v>
      </c>
      <c r="J4" s="39">
        <v>2</v>
      </c>
      <c r="K4" s="39">
        <v>2</v>
      </c>
      <c r="L4" s="39">
        <v>0</v>
      </c>
      <c r="M4" s="39">
        <v>1</v>
      </c>
      <c r="N4" s="39">
        <v>3</v>
      </c>
      <c r="O4" s="39">
        <v>0</v>
      </c>
      <c r="P4" s="39">
        <v>5</v>
      </c>
      <c r="Q4" s="39">
        <v>0</v>
      </c>
      <c r="R4" s="39">
        <v>0</v>
      </c>
      <c r="S4" s="39">
        <v>1</v>
      </c>
      <c r="T4" s="39">
        <v>0</v>
      </c>
      <c r="U4" s="39">
        <v>6</v>
      </c>
      <c r="V4" s="39">
        <v>0</v>
      </c>
      <c r="W4" s="39">
        <v>0</v>
      </c>
      <c r="X4" s="39">
        <v>5</v>
      </c>
      <c r="Y4" s="39">
        <v>2</v>
      </c>
      <c r="Z4" s="39">
        <v>0</v>
      </c>
      <c r="AA4" s="39">
        <v>1</v>
      </c>
      <c r="AB4" s="39">
        <v>1</v>
      </c>
      <c r="AC4" s="39">
        <v>0</v>
      </c>
      <c r="AD4" s="39">
        <v>0</v>
      </c>
      <c r="AE4" s="39">
        <v>3</v>
      </c>
      <c r="AF4" s="40">
        <f t="shared" ref="AF4:AF36" si="7">IFERROR(AVERAGE(C4:AE4),"-")</f>
        <v>1.9310344827586208</v>
      </c>
      <c r="AG4" s="41">
        <f t="shared" ref="AG4:AG36" si="8">IFERROR((AF4/$AF$3),"0")</f>
        <v>0.24669603524229072</v>
      </c>
      <c r="AH4" s="42">
        <f t="shared" si="3"/>
        <v>1</v>
      </c>
      <c r="AI4" s="40">
        <f t="shared" si="4"/>
        <v>2.0690065677372562</v>
      </c>
      <c r="AJ4" s="40">
        <f t="shared" si="5"/>
        <v>4.0000410504958772</v>
      </c>
      <c r="AK4" s="43">
        <f t="shared" si="6"/>
        <v>3.0690065677372562</v>
      </c>
    </row>
    <row r="5" spans="1:37" ht="12.75" customHeight="1" x14ac:dyDescent="0.45">
      <c r="A5" s="37">
        <f>+A4+1</f>
        <v>2</v>
      </c>
      <c r="B5" s="38" t="s">
        <v>1</v>
      </c>
      <c r="C5" s="39">
        <v>0</v>
      </c>
      <c r="D5" s="39">
        <v>1</v>
      </c>
      <c r="E5" s="39">
        <v>2</v>
      </c>
      <c r="F5" s="39">
        <v>5</v>
      </c>
      <c r="G5" s="39">
        <v>1</v>
      </c>
      <c r="H5" s="39">
        <v>0</v>
      </c>
      <c r="I5" s="39">
        <v>1</v>
      </c>
      <c r="J5" s="39">
        <v>1</v>
      </c>
      <c r="K5" s="39">
        <v>0</v>
      </c>
      <c r="L5" s="39">
        <v>0</v>
      </c>
      <c r="M5" s="39">
        <v>3</v>
      </c>
      <c r="N5" s="39">
        <v>0</v>
      </c>
      <c r="O5" s="39">
        <v>1</v>
      </c>
      <c r="P5" s="39">
        <v>0</v>
      </c>
      <c r="Q5" s="39">
        <v>1</v>
      </c>
      <c r="R5" s="39">
        <v>1</v>
      </c>
      <c r="S5" s="39">
        <v>1</v>
      </c>
      <c r="T5" s="39">
        <v>1</v>
      </c>
      <c r="U5" s="39">
        <v>5</v>
      </c>
      <c r="V5" s="39">
        <v>3</v>
      </c>
      <c r="W5" s="39">
        <v>3</v>
      </c>
      <c r="X5" s="39">
        <v>0</v>
      </c>
      <c r="Y5" s="39">
        <v>0</v>
      </c>
      <c r="Z5" s="39">
        <v>1</v>
      </c>
      <c r="AA5" s="39">
        <v>0</v>
      </c>
      <c r="AB5" s="39">
        <v>0</v>
      </c>
      <c r="AC5" s="39">
        <v>1</v>
      </c>
      <c r="AD5" s="39">
        <v>1</v>
      </c>
      <c r="AE5" s="39">
        <v>2</v>
      </c>
      <c r="AF5" s="40">
        <f t="shared" si="7"/>
        <v>1.2068965517241379</v>
      </c>
      <c r="AG5" s="41">
        <f t="shared" si="8"/>
        <v>0.1541850220264317</v>
      </c>
      <c r="AH5" s="42">
        <f t="shared" si="3"/>
        <v>1</v>
      </c>
      <c r="AI5" s="40">
        <f t="shared" si="4"/>
        <v>1.3984509375128402</v>
      </c>
      <c r="AJ5" s="40">
        <f t="shared" si="5"/>
        <v>2.6053474892369781</v>
      </c>
      <c r="AK5" s="43">
        <f t="shared" si="6"/>
        <v>2.3984509375128402</v>
      </c>
    </row>
    <row r="6" spans="1:37" ht="12.75" customHeight="1" x14ac:dyDescent="0.45">
      <c r="A6" s="37">
        <f t="shared" ref="A6:A33" si="9">+A5+1</f>
        <v>3</v>
      </c>
      <c r="B6" s="38" t="s">
        <v>4</v>
      </c>
      <c r="C6" s="39">
        <v>0</v>
      </c>
      <c r="D6" s="39">
        <v>1</v>
      </c>
      <c r="E6" s="39">
        <v>0</v>
      </c>
      <c r="F6" s="39">
        <v>1</v>
      </c>
      <c r="G6" s="39">
        <v>2</v>
      </c>
      <c r="H6" s="39">
        <v>2</v>
      </c>
      <c r="I6" s="39">
        <v>0</v>
      </c>
      <c r="J6" s="39">
        <v>0</v>
      </c>
      <c r="K6" s="39">
        <v>0</v>
      </c>
      <c r="L6" s="39">
        <v>1</v>
      </c>
      <c r="M6" s="39">
        <v>1</v>
      </c>
      <c r="N6" s="39">
        <v>3</v>
      </c>
      <c r="O6" s="39">
        <v>1</v>
      </c>
      <c r="P6" s="39">
        <v>0</v>
      </c>
      <c r="Q6" s="39">
        <v>1</v>
      </c>
      <c r="R6" s="39">
        <v>3</v>
      </c>
      <c r="S6" s="39">
        <v>2</v>
      </c>
      <c r="T6" s="39">
        <v>0</v>
      </c>
      <c r="U6" s="39">
        <v>0</v>
      </c>
      <c r="V6" s="39">
        <v>2</v>
      </c>
      <c r="W6" s="39">
        <v>1</v>
      </c>
      <c r="X6" s="39">
        <v>0</v>
      </c>
      <c r="Y6" s="39">
        <v>4</v>
      </c>
      <c r="Z6" s="39">
        <v>0</v>
      </c>
      <c r="AA6" s="39">
        <v>0</v>
      </c>
      <c r="AB6" s="39">
        <v>1</v>
      </c>
      <c r="AC6" s="39">
        <v>0</v>
      </c>
      <c r="AD6" s="39">
        <v>0</v>
      </c>
      <c r="AE6" s="39">
        <v>2</v>
      </c>
      <c r="AF6" s="40">
        <f t="shared" si="7"/>
        <v>0.96551724137931039</v>
      </c>
      <c r="AG6" s="41">
        <f t="shared" si="8"/>
        <v>0.12334801762114536</v>
      </c>
      <c r="AH6" s="42">
        <f t="shared" si="3"/>
        <v>1</v>
      </c>
      <c r="AI6" s="40">
        <f t="shared" si="4"/>
        <v>1.117483097369443</v>
      </c>
      <c r="AJ6" s="40">
        <f t="shared" si="5"/>
        <v>2.0830003387487532</v>
      </c>
      <c r="AK6" s="43">
        <f t="shared" si="6"/>
        <v>2.1174830973694432</v>
      </c>
    </row>
    <row r="7" spans="1:37" ht="12.75" customHeight="1" x14ac:dyDescent="0.45">
      <c r="A7" s="37">
        <f t="shared" si="9"/>
        <v>4</v>
      </c>
      <c r="B7" s="38" t="s">
        <v>2</v>
      </c>
      <c r="C7" s="39">
        <v>3</v>
      </c>
      <c r="D7" s="39">
        <v>0</v>
      </c>
      <c r="E7" s="39">
        <v>1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2</v>
      </c>
      <c r="M7" s="39">
        <v>3</v>
      </c>
      <c r="N7" s="39">
        <v>0</v>
      </c>
      <c r="O7" s="39">
        <v>0</v>
      </c>
      <c r="P7" s="39">
        <v>0</v>
      </c>
      <c r="Q7" s="39">
        <v>1</v>
      </c>
      <c r="R7" s="39">
        <v>3</v>
      </c>
      <c r="S7" s="39">
        <v>1</v>
      </c>
      <c r="T7" s="39">
        <v>0</v>
      </c>
      <c r="U7" s="39">
        <v>0</v>
      </c>
      <c r="V7" s="39">
        <v>0</v>
      </c>
      <c r="W7" s="39">
        <v>0</v>
      </c>
      <c r="X7" s="39">
        <v>3</v>
      </c>
      <c r="Y7" s="39">
        <v>1</v>
      </c>
      <c r="Z7" s="39">
        <v>0</v>
      </c>
      <c r="AA7" s="39">
        <v>0</v>
      </c>
      <c r="AB7" s="39">
        <v>1</v>
      </c>
      <c r="AC7" s="39">
        <v>0</v>
      </c>
      <c r="AD7" s="39">
        <v>0</v>
      </c>
      <c r="AE7" s="39">
        <v>1</v>
      </c>
      <c r="AF7" s="40">
        <f t="shared" si="7"/>
        <v>0.68965517241379315</v>
      </c>
      <c r="AG7" s="41">
        <f t="shared" si="8"/>
        <v>8.8105726872246687E-2</v>
      </c>
      <c r="AH7" s="42">
        <f t="shared" si="3"/>
        <v>0</v>
      </c>
      <c r="AI7" s="40">
        <f t="shared" si="4"/>
        <v>1.0724953638215502</v>
      </c>
      <c r="AJ7" s="40">
        <f t="shared" si="5"/>
        <v>1.7621505362353433</v>
      </c>
      <c r="AK7" s="43">
        <f t="shared" si="6"/>
        <v>1.0724953638215502</v>
      </c>
    </row>
    <row r="8" spans="1:37" ht="12.75" customHeight="1" x14ac:dyDescent="0.45">
      <c r="A8" s="37">
        <f t="shared" si="9"/>
        <v>5</v>
      </c>
      <c r="B8" s="38" t="s">
        <v>12</v>
      </c>
      <c r="C8" s="39">
        <v>1</v>
      </c>
      <c r="D8" s="39">
        <v>1</v>
      </c>
      <c r="E8" s="39">
        <v>1</v>
      </c>
      <c r="F8" s="39">
        <v>0</v>
      </c>
      <c r="G8" s="39">
        <v>0</v>
      </c>
      <c r="H8" s="39">
        <v>0</v>
      </c>
      <c r="I8" s="39">
        <v>1</v>
      </c>
      <c r="J8" s="39">
        <v>0</v>
      </c>
      <c r="K8" s="39">
        <v>1</v>
      </c>
      <c r="L8" s="39">
        <v>0</v>
      </c>
      <c r="M8" s="39">
        <v>0</v>
      </c>
      <c r="N8" s="39">
        <v>1</v>
      </c>
      <c r="O8" s="39">
        <v>1</v>
      </c>
      <c r="P8" s="39">
        <v>2</v>
      </c>
      <c r="Q8" s="39">
        <v>0</v>
      </c>
      <c r="R8" s="39">
        <v>1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1</v>
      </c>
      <c r="AA8" s="39">
        <v>0</v>
      </c>
      <c r="AB8" s="39">
        <v>0</v>
      </c>
      <c r="AC8" s="39">
        <v>0</v>
      </c>
      <c r="AD8" s="39">
        <v>1</v>
      </c>
      <c r="AE8" s="39">
        <v>0</v>
      </c>
      <c r="AF8" s="40">
        <f t="shared" si="7"/>
        <v>0.41379310344827586</v>
      </c>
      <c r="AG8" s="41">
        <f t="shared" si="8"/>
        <v>5.2863436123348012E-2</v>
      </c>
      <c r="AH8" s="42">
        <f t="shared" si="3"/>
        <v>0</v>
      </c>
      <c r="AI8" s="40">
        <f t="shared" si="4"/>
        <v>0.56803177597927346</v>
      </c>
      <c r="AJ8" s="40">
        <f t="shared" si="5"/>
        <v>0.98182487942754926</v>
      </c>
      <c r="AK8" s="43">
        <f t="shared" si="6"/>
        <v>0.56803177597927346</v>
      </c>
    </row>
    <row r="9" spans="1:37" ht="12.75" customHeight="1" x14ac:dyDescent="0.45">
      <c r="A9" s="37">
        <f t="shared" si="9"/>
        <v>6</v>
      </c>
      <c r="B9" s="38" t="s">
        <v>51</v>
      </c>
      <c r="C9" s="39">
        <v>0</v>
      </c>
      <c r="D9" s="39">
        <v>0</v>
      </c>
      <c r="E9" s="39">
        <v>0</v>
      </c>
      <c r="F9" s="39">
        <v>0</v>
      </c>
      <c r="G9" s="39">
        <v>1</v>
      </c>
      <c r="H9" s="39">
        <v>0</v>
      </c>
      <c r="I9" s="39">
        <v>1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1</v>
      </c>
      <c r="U9" s="39">
        <v>0</v>
      </c>
      <c r="V9" s="39">
        <v>0</v>
      </c>
      <c r="W9" s="39">
        <v>0</v>
      </c>
      <c r="X9" s="39">
        <v>3</v>
      </c>
      <c r="Y9" s="39">
        <v>0</v>
      </c>
      <c r="Z9" s="39">
        <v>0</v>
      </c>
      <c r="AA9" s="39">
        <v>0</v>
      </c>
      <c r="AB9" s="39">
        <v>2</v>
      </c>
      <c r="AC9" s="39">
        <v>1</v>
      </c>
      <c r="AD9" s="39">
        <v>0</v>
      </c>
      <c r="AE9" s="39">
        <v>0</v>
      </c>
      <c r="AF9" s="40">
        <f t="shared" si="7"/>
        <v>0.31034482758620691</v>
      </c>
      <c r="AG9" s="41">
        <f t="shared" si="8"/>
        <v>3.9647577092511009E-2</v>
      </c>
      <c r="AH9" s="42">
        <f t="shared" si="3"/>
        <v>0</v>
      </c>
      <c r="AI9" s="40">
        <f t="shared" si="4"/>
        <v>0.71231254555958534</v>
      </c>
      <c r="AJ9" s="40">
        <f t="shared" si="5"/>
        <v>1.0226573731457922</v>
      </c>
      <c r="AK9" s="43">
        <f t="shared" si="6"/>
        <v>0.71231254555958534</v>
      </c>
    </row>
    <row r="10" spans="1:37" ht="12.75" customHeight="1" x14ac:dyDescent="0.45">
      <c r="A10" s="37">
        <f t="shared" si="9"/>
        <v>7</v>
      </c>
      <c r="B10" s="38" t="s">
        <v>8</v>
      </c>
      <c r="C10" s="39">
        <v>0</v>
      </c>
      <c r="D10" s="39">
        <v>1</v>
      </c>
      <c r="E10" s="39">
        <v>0</v>
      </c>
      <c r="F10" s="39">
        <v>1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1</v>
      </c>
      <c r="T10" s="39">
        <v>2</v>
      </c>
      <c r="U10" s="39">
        <v>1</v>
      </c>
      <c r="V10" s="39">
        <v>0</v>
      </c>
      <c r="W10" s="39">
        <v>2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1</v>
      </c>
      <c r="AF10" s="40">
        <f t="shared" si="7"/>
        <v>0.31034482758620691</v>
      </c>
      <c r="AG10" s="41">
        <f t="shared" si="8"/>
        <v>3.9647577092511009E-2</v>
      </c>
      <c r="AH10" s="42">
        <f t="shared" si="3"/>
        <v>0</v>
      </c>
      <c r="AI10" s="40">
        <f t="shared" si="4"/>
        <v>0.60376487120768596</v>
      </c>
      <c r="AJ10" s="40">
        <f t="shared" si="5"/>
        <v>0.91410969879389281</v>
      </c>
      <c r="AK10" s="43">
        <f t="shared" si="6"/>
        <v>0.60376487120768596</v>
      </c>
    </row>
    <row r="11" spans="1:37" ht="12.75" customHeight="1" x14ac:dyDescent="0.45">
      <c r="A11" s="37">
        <f t="shared" si="9"/>
        <v>8</v>
      </c>
      <c r="B11" s="38" t="s">
        <v>5</v>
      </c>
      <c r="C11" s="39">
        <v>0</v>
      </c>
      <c r="D11" s="39">
        <v>0</v>
      </c>
      <c r="E11" s="39">
        <v>0</v>
      </c>
      <c r="F11" s="39">
        <v>0</v>
      </c>
      <c r="G11" s="39">
        <v>1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2</v>
      </c>
      <c r="P11" s="39">
        <v>0</v>
      </c>
      <c r="Q11" s="39">
        <v>0</v>
      </c>
      <c r="R11" s="39">
        <v>1</v>
      </c>
      <c r="S11" s="39">
        <v>1</v>
      </c>
      <c r="T11" s="39">
        <v>0</v>
      </c>
      <c r="U11" s="39">
        <v>1</v>
      </c>
      <c r="V11" s="39">
        <v>1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1</v>
      </c>
      <c r="AF11" s="40">
        <f t="shared" si="7"/>
        <v>0.27586206896551724</v>
      </c>
      <c r="AG11" s="41">
        <f t="shared" si="8"/>
        <v>3.5242290748898675E-2</v>
      </c>
      <c r="AH11" s="42">
        <f t="shared" si="3"/>
        <v>0</v>
      </c>
      <c r="AI11" s="40">
        <f t="shared" si="4"/>
        <v>0.52756527857006408</v>
      </c>
      <c r="AJ11" s="40">
        <f t="shared" si="5"/>
        <v>0.80342734753558132</v>
      </c>
      <c r="AK11" s="43">
        <f t="shared" si="6"/>
        <v>0.52756527857006408</v>
      </c>
    </row>
    <row r="12" spans="1:37" ht="12.75" customHeight="1" x14ac:dyDescent="0.45">
      <c r="A12" s="37">
        <f t="shared" si="9"/>
        <v>9</v>
      </c>
      <c r="B12" s="38" t="s">
        <v>58</v>
      </c>
      <c r="C12" s="39">
        <v>1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1</v>
      </c>
      <c r="M12" s="39">
        <v>0</v>
      </c>
      <c r="N12" s="39">
        <v>0</v>
      </c>
      <c r="O12" s="39">
        <v>0</v>
      </c>
      <c r="P12" s="39">
        <v>2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1</v>
      </c>
      <c r="X12" s="39">
        <v>1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40">
        <f t="shared" si="7"/>
        <v>0.20689655172413793</v>
      </c>
      <c r="AG12" s="41">
        <f t="shared" si="8"/>
        <v>2.6431718061674006E-2</v>
      </c>
      <c r="AH12" s="42">
        <f t="shared" si="3"/>
        <v>0</v>
      </c>
      <c r="AI12" s="40">
        <f t="shared" si="4"/>
        <v>0.49130368444051747</v>
      </c>
      <c r="AJ12" s="40">
        <f t="shared" si="5"/>
        <v>0.69820023616465543</v>
      </c>
      <c r="AK12" s="43">
        <f t="shared" si="6"/>
        <v>0.49130368444051747</v>
      </c>
    </row>
    <row r="13" spans="1:37" ht="12.75" customHeight="1" x14ac:dyDescent="0.45">
      <c r="A13" s="37">
        <f t="shared" si="9"/>
        <v>10</v>
      </c>
      <c r="B13" s="38" t="s">
        <v>26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3</v>
      </c>
      <c r="X13" s="39">
        <v>0</v>
      </c>
      <c r="Y13" s="39">
        <v>1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1</v>
      </c>
      <c r="AF13" s="40">
        <f t="shared" si="7"/>
        <v>0.20689655172413793</v>
      </c>
      <c r="AG13" s="41">
        <f t="shared" si="8"/>
        <v>2.6431718061674006E-2</v>
      </c>
      <c r="AH13" s="42">
        <f t="shared" si="3"/>
        <v>0</v>
      </c>
      <c r="AI13" s="40">
        <f t="shared" si="4"/>
        <v>0.6198680933892069</v>
      </c>
      <c r="AJ13" s="40">
        <f t="shared" si="5"/>
        <v>0.8267646451133448</v>
      </c>
      <c r="AK13" s="43">
        <f t="shared" si="6"/>
        <v>0.6198680933892069</v>
      </c>
    </row>
    <row r="14" spans="1:37" ht="12.75" customHeight="1" x14ac:dyDescent="0.45">
      <c r="A14" s="37">
        <f t="shared" si="9"/>
        <v>11</v>
      </c>
      <c r="B14" s="38" t="s">
        <v>6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1</v>
      </c>
      <c r="V14" s="39">
        <v>0</v>
      </c>
      <c r="W14" s="39">
        <v>1</v>
      </c>
      <c r="X14" s="39">
        <v>0</v>
      </c>
      <c r="Y14" s="39">
        <v>0</v>
      </c>
      <c r="Z14" s="39">
        <v>0</v>
      </c>
      <c r="AA14" s="39">
        <v>1</v>
      </c>
      <c r="AB14" s="39">
        <v>1</v>
      </c>
      <c r="AC14" s="39">
        <v>1</v>
      </c>
      <c r="AD14" s="39">
        <v>0</v>
      </c>
      <c r="AE14" s="39">
        <v>1</v>
      </c>
      <c r="AF14" s="40">
        <f t="shared" si="7"/>
        <v>0.20689655172413793</v>
      </c>
      <c r="AG14" s="41">
        <f t="shared" si="8"/>
        <v>2.6431718061674006E-2</v>
      </c>
      <c r="AH14" s="42">
        <f t="shared" si="3"/>
        <v>0</v>
      </c>
      <c r="AI14" s="40">
        <f t="shared" si="4"/>
        <v>0.41225082039488553</v>
      </c>
      <c r="AJ14" s="40">
        <f t="shared" si="5"/>
        <v>0.61914737211902349</v>
      </c>
      <c r="AK14" s="43">
        <f t="shared" si="6"/>
        <v>0.41225082039488553</v>
      </c>
    </row>
    <row r="15" spans="1:37" ht="12.75" customHeight="1" x14ac:dyDescent="0.45">
      <c r="A15" s="37">
        <f t="shared" si="9"/>
        <v>12</v>
      </c>
      <c r="B15" s="38" t="s">
        <v>14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1</v>
      </c>
      <c r="U15" s="39">
        <v>1</v>
      </c>
      <c r="V15" s="39">
        <v>0</v>
      </c>
      <c r="W15" s="39">
        <v>0</v>
      </c>
      <c r="X15" s="39">
        <v>1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40">
        <f t="shared" si="7"/>
        <v>0.13793103448275862</v>
      </c>
      <c r="AG15" s="41">
        <f t="shared" si="8"/>
        <v>1.7621145374449337E-2</v>
      </c>
      <c r="AH15" s="42">
        <f t="shared" si="3"/>
        <v>0</v>
      </c>
      <c r="AI15" s="40">
        <f t="shared" si="4"/>
        <v>0.35093120317179821</v>
      </c>
      <c r="AJ15" s="40">
        <f t="shared" si="5"/>
        <v>0.48886223765455683</v>
      </c>
      <c r="AK15" s="43">
        <f t="shared" si="6"/>
        <v>0.35093120317179821</v>
      </c>
    </row>
    <row r="16" spans="1:37" ht="12.75" customHeight="1" x14ac:dyDescent="0.45">
      <c r="A16" s="37">
        <f t="shared" si="9"/>
        <v>13</v>
      </c>
      <c r="B16" s="38" t="s">
        <v>10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1</v>
      </c>
      <c r="M16" s="39">
        <v>0</v>
      </c>
      <c r="N16" s="39">
        <v>0</v>
      </c>
      <c r="O16" s="39">
        <v>0</v>
      </c>
      <c r="P16" s="39">
        <v>1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1</v>
      </c>
      <c r="X16" s="39">
        <v>0</v>
      </c>
      <c r="Y16" s="39">
        <v>0</v>
      </c>
      <c r="Z16" s="39">
        <v>0</v>
      </c>
      <c r="AA16" s="39">
        <v>1</v>
      </c>
      <c r="AB16" s="39">
        <v>0</v>
      </c>
      <c r="AC16" s="39">
        <v>0</v>
      </c>
      <c r="AD16" s="39">
        <v>0</v>
      </c>
      <c r="AE16" s="39">
        <v>0</v>
      </c>
      <c r="AF16" s="40">
        <f t="shared" si="7"/>
        <v>0.13793103448275862</v>
      </c>
      <c r="AG16" s="41">
        <f t="shared" si="8"/>
        <v>1.7621145374449337E-2</v>
      </c>
      <c r="AH16" s="42">
        <f t="shared" si="3"/>
        <v>0</v>
      </c>
      <c r="AI16" s="40">
        <f t="shared" si="4"/>
        <v>0.35093120317179821</v>
      </c>
      <c r="AJ16" s="40">
        <f t="shared" si="5"/>
        <v>0.48886223765455683</v>
      </c>
      <c r="AK16" s="43">
        <f t="shared" si="6"/>
        <v>0.35093120317179821</v>
      </c>
    </row>
    <row r="17" spans="1:37" ht="12.75" customHeight="1" x14ac:dyDescent="0.45">
      <c r="A17" s="37">
        <f t="shared" si="9"/>
        <v>14</v>
      </c>
      <c r="B17" s="38" t="s">
        <v>50</v>
      </c>
      <c r="C17" s="39">
        <v>0</v>
      </c>
      <c r="D17" s="39">
        <v>0</v>
      </c>
      <c r="E17" s="39">
        <v>0</v>
      </c>
      <c r="F17" s="39">
        <v>1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1</v>
      </c>
      <c r="AF17" s="40">
        <f t="shared" si="7"/>
        <v>0.10344827586206896</v>
      </c>
      <c r="AG17" s="41">
        <f t="shared" si="8"/>
        <v>1.3215859030837003E-2</v>
      </c>
      <c r="AH17" s="42">
        <f t="shared" si="3"/>
        <v>0</v>
      </c>
      <c r="AI17" s="40">
        <f t="shared" si="4"/>
        <v>0.30993404669460345</v>
      </c>
      <c r="AJ17" s="40">
        <f t="shared" si="5"/>
        <v>0.4133823225566724</v>
      </c>
      <c r="AK17" s="43">
        <f t="shared" si="6"/>
        <v>0.30993404669460345</v>
      </c>
    </row>
    <row r="18" spans="1:37" ht="12.75" customHeight="1" x14ac:dyDescent="0.45">
      <c r="A18" s="37">
        <f t="shared" si="9"/>
        <v>15</v>
      </c>
      <c r="B18" s="38" t="s">
        <v>13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1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1</v>
      </c>
      <c r="W18" s="39">
        <v>1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40">
        <f t="shared" si="7"/>
        <v>0.10344827586206896</v>
      </c>
      <c r="AG18" s="41">
        <f t="shared" si="8"/>
        <v>1.3215859030837003E-2</v>
      </c>
      <c r="AH18" s="42">
        <f t="shared" si="3"/>
        <v>0</v>
      </c>
      <c r="AI18" s="40">
        <f t="shared" si="4"/>
        <v>0.30993404669460345</v>
      </c>
      <c r="AJ18" s="40">
        <f t="shared" si="5"/>
        <v>0.4133823225566724</v>
      </c>
      <c r="AK18" s="43">
        <f t="shared" si="6"/>
        <v>0.30993404669460345</v>
      </c>
    </row>
    <row r="19" spans="1:37" ht="12.75" customHeight="1" x14ac:dyDescent="0.45">
      <c r="A19" s="37">
        <f t="shared" si="9"/>
        <v>16</v>
      </c>
      <c r="B19" s="38" t="s">
        <v>16</v>
      </c>
      <c r="C19" s="39">
        <v>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1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1</v>
      </c>
      <c r="AF19" s="40">
        <f t="shared" si="7"/>
        <v>0.10344827586206896</v>
      </c>
      <c r="AG19" s="41">
        <f t="shared" si="8"/>
        <v>1.3215859030837003E-2</v>
      </c>
      <c r="AH19" s="42">
        <f t="shared" si="3"/>
        <v>0</v>
      </c>
      <c r="AI19" s="40">
        <f t="shared" si="4"/>
        <v>0.30993404669460345</v>
      </c>
      <c r="AJ19" s="40">
        <f t="shared" si="5"/>
        <v>0.4133823225566724</v>
      </c>
      <c r="AK19" s="43">
        <f t="shared" si="6"/>
        <v>0.30993404669460345</v>
      </c>
    </row>
    <row r="20" spans="1:37" ht="12.75" customHeight="1" x14ac:dyDescent="0.45">
      <c r="A20" s="37">
        <f t="shared" si="9"/>
        <v>17</v>
      </c>
      <c r="B20" s="38" t="s">
        <v>18</v>
      </c>
      <c r="C20" s="39">
        <v>0</v>
      </c>
      <c r="D20" s="39">
        <v>0</v>
      </c>
      <c r="E20" s="39">
        <v>1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1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40">
        <f t="shared" si="7"/>
        <v>6.8965517241379309E-2</v>
      </c>
      <c r="AG20" s="41">
        <f t="shared" si="8"/>
        <v>8.8105726872246687E-3</v>
      </c>
      <c r="AH20" s="42">
        <f t="shared" si="3"/>
        <v>0</v>
      </c>
      <c r="AI20" s="40">
        <f t="shared" si="4"/>
        <v>0.25788071477756375</v>
      </c>
      <c r="AJ20" s="40">
        <f t="shared" si="5"/>
        <v>0.32684623201894303</v>
      </c>
      <c r="AK20" s="43">
        <f t="shared" si="6"/>
        <v>0.25788071477756375</v>
      </c>
    </row>
    <row r="21" spans="1:37" ht="12.75" customHeight="1" x14ac:dyDescent="0.45">
      <c r="A21" s="37">
        <f t="shared" si="9"/>
        <v>18</v>
      </c>
      <c r="B21" s="38" t="s">
        <v>60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40">
        <f t="shared" si="7"/>
        <v>6.8965517241379309E-2</v>
      </c>
      <c r="AG21" s="41">
        <f t="shared" si="8"/>
        <v>8.8105726872246687E-3</v>
      </c>
      <c r="AH21" s="42">
        <f t="shared" si="3"/>
        <v>0</v>
      </c>
      <c r="AI21" s="40">
        <f t="shared" si="4"/>
        <v>0.25788071477756375</v>
      </c>
      <c r="AJ21" s="40">
        <f t="shared" si="5"/>
        <v>0.32684623201894303</v>
      </c>
      <c r="AK21" s="43">
        <f t="shared" si="6"/>
        <v>0.25788071477756375</v>
      </c>
    </row>
    <row r="22" spans="1:37" ht="12.75" customHeight="1" x14ac:dyDescent="0.45">
      <c r="A22" s="37">
        <f t="shared" si="9"/>
        <v>19</v>
      </c>
      <c r="B22" s="38" t="s">
        <v>3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1</v>
      </c>
      <c r="N22" s="39">
        <v>1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40">
        <f t="shared" si="7"/>
        <v>6.8965517241379309E-2</v>
      </c>
      <c r="AG22" s="41">
        <f t="shared" si="8"/>
        <v>8.8105726872246687E-3</v>
      </c>
      <c r="AH22" s="42">
        <f t="shared" si="3"/>
        <v>0</v>
      </c>
      <c r="AI22" s="40">
        <f t="shared" si="4"/>
        <v>0.25788071477756375</v>
      </c>
      <c r="AJ22" s="40">
        <f t="shared" si="5"/>
        <v>0.32684623201894303</v>
      </c>
      <c r="AK22" s="43">
        <f t="shared" si="6"/>
        <v>0.25788071477756375</v>
      </c>
    </row>
    <row r="23" spans="1:37" ht="12.75" customHeight="1" x14ac:dyDescent="0.45">
      <c r="A23" s="37">
        <f t="shared" si="9"/>
        <v>20</v>
      </c>
      <c r="B23" s="38" t="s">
        <v>15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1</v>
      </c>
      <c r="AC23" s="39">
        <v>0</v>
      </c>
      <c r="AD23" s="39">
        <v>0</v>
      </c>
      <c r="AE23" s="39">
        <v>0</v>
      </c>
      <c r="AF23" s="40">
        <f t="shared" si="7"/>
        <v>6.8965517241379309E-2</v>
      </c>
      <c r="AG23" s="41">
        <f t="shared" si="8"/>
        <v>8.8105726872246687E-3</v>
      </c>
      <c r="AH23" s="42">
        <f t="shared" si="3"/>
        <v>0</v>
      </c>
      <c r="AI23" s="40">
        <f t="shared" si="4"/>
        <v>0.25788071477756375</v>
      </c>
      <c r="AJ23" s="40">
        <f t="shared" si="5"/>
        <v>0.32684623201894303</v>
      </c>
      <c r="AK23" s="43">
        <f t="shared" si="6"/>
        <v>0.25788071477756375</v>
      </c>
    </row>
    <row r="24" spans="1:37" ht="12.75" customHeight="1" x14ac:dyDescent="0.45">
      <c r="A24" s="37">
        <f t="shared" si="9"/>
        <v>21</v>
      </c>
      <c r="B24" s="38" t="s">
        <v>7</v>
      </c>
      <c r="C24" s="39">
        <v>0</v>
      </c>
      <c r="D24" s="39">
        <v>0</v>
      </c>
      <c r="E24" s="39">
        <v>1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40">
        <f t="shared" si="7"/>
        <v>3.4482758620689655E-2</v>
      </c>
      <c r="AG24" s="41">
        <f t="shared" si="8"/>
        <v>4.4052863436123343E-3</v>
      </c>
      <c r="AH24" s="42">
        <f t="shared" si="3"/>
        <v>0</v>
      </c>
      <c r="AI24" s="40">
        <f t="shared" si="4"/>
        <v>0.18569533817705186</v>
      </c>
      <c r="AJ24" s="40">
        <f t="shared" si="5"/>
        <v>0.22017809679774153</v>
      </c>
      <c r="AK24" s="43">
        <f t="shared" si="6"/>
        <v>0.18569533817705186</v>
      </c>
    </row>
    <row r="25" spans="1:37" ht="12.75" customHeight="1" x14ac:dyDescent="0.45">
      <c r="A25" s="37">
        <f t="shared" si="9"/>
        <v>22</v>
      </c>
      <c r="B25" s="38" t="s">
        <v>19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1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40">
        <f t="shared" si="7"/>
        <v>3.4482758620689655E-2</v>
      </c>
      <c r="AG25" s="41">
        <f t="shared" si="8"/>
        <v>4.4052863436123343E-3</v>
      </c>
      <c r="AH25" s="42">
        <f t="shared" si="3"/>
        <v>0</v>
      </c>
      <c r="AI25" s="40">
        <f t="shared" si="4"/>
        <v>0.18569533817705186</v>
      </c>
      <c r="AJ25" s="40">
        <f t="shared" si="5"/>
        <v>0.22017809679774153</v>
      </c>
      <c r="AK25" s="43">
        <f t="shared" si="6"/>
        <v>0.18569533817705186</v>
      </c>
    </row>
    <row r="26" spans="1:37" ht="12.75" customHeight="1" x14ac:dyDescent="0.45">
      <c r="A26" s="37">
        <f t="shared" si="9"/>
        <v>23</v>
      </c>
      <c r="B26" s="38" t="s">
        <v>9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40">
        <f t="shared" si="7"/>
        <v>3.4482758620689655E-2</v>
      </c>
      <c r="AG26" s="41">
        <f t="shared" si="8"/>
        <v>4.4052863436123343E-3</v>
      </c>
      <c r="AH26" s="42">
        <f t="shared" si="3"/>
        <v>0</v>
      </c>
      <c r="AI26" s="40">
        <f t="shared" si="4"/>
        <v>0.18569533817705186</v>
      </c>
      <c r="AJ26" s="40">
        <f t="shared" si="5"/>
        <v>0.22017809679774153</v>
      </c>
      <c r="AK26" s="43">
        <f t="shared" si="6"/>
        <v>0.18569533817705186</v>
      </c>
    </row>
    <row r="27" spans="1:37" ht="12.75" customHeight="1" x14ac:dyDescent="0.45">
      <c r="A27" s="37">
        <f t="shared" si="9"/>
        <v>24</v>
      </c>
      <c r="B27" s="38" t="s">
        <v>20</v>
      </c>
      <c r="C27" s="39">
        <v>0</v>
      </c>
      <c r="D27" s="39">
        <v>0</v>
      </c>
      <c r="E27" s="39">
        <v>1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40">
        <f t="shared" si="7"/>
        <v>3.4482758620689655E-2</v>
      </c>
      <c r="AG27" s="41">
        <f t="shared" si="8"/>
        <v>4.4052863436123343E-3</v>
      </c>
      <c r="AH27" s="42">
        <f t="shared" si="3"/>
        <v>0</v>
      </c>
      <c r="AI27" s="40">
        <f t="shared" si="4"/>
        <v>0.18569533817705186</v>
      </c>
      <c r="AJ27" s="40">
        <f t="shared" si="5"/>
        <v>0.22017809679774153</v>
      </c>
      <c r="AK27" s="43">
        <f t="shared" si="6"/>
        <v>0.18569533817705186</v>
      </c>
    </row>
    <row r="28" spans="1:37" ht="12.75" customHeight="1" x14ac:dyDescent="0.45">
      <c r="A28" s="37">
        <f t="shared" si="9"/>
        <v>25</v>
      </c>
      <c r="B28" s="38" t="s">
        <v>17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40">
        <f t="shared" si="7"/>
        <v>3.4482758620689655E-2</v>
      </c>
      <c r="AG28" s="41">
        <f t="shared" si="8"/>
        <v>4.4052863436123343E-3</v>
      </c>
      <c r="AH28" s="42">
        <f t="shared" si="3"/>
        <v>0</v>
      </c>
      <c r="AI28" s="40">
        <f t="shared" si="4"/>
        <v>0.18569533817705186</v>
      </c>
      <c r="AJ28" s="40">
        <f t="shared" si="5"/>
        <v>0.22017809679774153</v>
      </c>
      <c r="AK28" s="43">
        <f t="shared" si="6"/>
        <v>0.18569533817705186</v>
      </c>
    </row>
    <row r="29" spans="1:37" ht="12.75" customHeight="1" x14ac:dyDescent="0.45">
      <c r="A29" s="37">
        <f t="shared" si="9"/>
        <v>26</v>
      </c>
      <c r="B29" s="38" t="s">
        <v>28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1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40">
        <f t="shared" si="7"/>
        <v>3.4482758620689655E-2</v>
      </c>
      <c r="AG29" s="41">
        <f t="shared" si="8"/>
        <v>4.4052863436123343E-3</v>
      </c>
      <c r="AH29" s="42">
        <f t="shared" si="3"/>
        <v>0</v>
      </c>
      <c r="AI29" s="40">
        <f t="shared" si="4"/>
        <v>0.18569533817705186</v>
      </c>
      <c r="AJ29" s="40">
        <f t="shared" si="5"/>
        <v>0.22017809679774153</v>
      </c>
      <c r="AK29" s="43">
        <f t="shared" si="6"/>
        <v>0.18569533817705186</v>
      </c>
    </row>
    <row r="30" spans="1:37" ht="12.75" customHeight="1" x14ac:dyDescent="0.45">
      <c r="A30" s="37">
        <f t="shared" si="9"/>
        <v>27</v>
      </c>
      <c r="B30" s="38" t="s">
        <v>24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1</v>
      </c>
      <c r="AE30" s="39">
        <v>0</v>
      </c>
      <c r="AF30" s="40">
        <f t="shared" si="7"/>
        <v>3.4482758620689655E-2</v>
      </c>
      <c r="AG30" s="41">
        <f t="shared" si="8"/>
        <v>4.4052863436123343E-3</v>
      </c>
      <c r="AH30" s="42">
        <f t="shared" si="3"/>
        <v>0</v>
      </c>
      <c r="AI30" s="40">
        <f t="shared" si="4"/>
        <v>0.18569533817705186</v>
      </c>
      <c r="AJ30" s="40">
        <f t="shared" si="5"/>
        <v>0.22017809679774153</v>
      </c>
      <c r="AK30" s="43">
        <f t="shared" si="6"/>
        <v>0.18569533817705186</v>
      </c>
    </row>
    <row r="31" spans="1:37" ht="12.75" customHeight="1" x14ac:dyDescent="0.45">
      <c r="A31" s="37">
        <f t="shared" si="9"/>
        <v>28</v>
      </c>
      <c r="B31" s="38" t="s">
        <v>22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0</v>
      </c>
      <c r="AG31" s="41">
        <f t="shared" si="8"/>
        <v>0</v>
      </c>
      <c r="AH31" s="42">
        <f t="shared" si="3"/>
        <v>0</v>
      </c>
      <c r="AI31" s="40">
        <f t="shared" si="4"/>
        <v>0</v>
      </c>
      <c r="AJ31" s="40">
        <f t="shared" si="5"/>
        <v>0</v>
      </c>
      <c r="AK31" s="43">
        <f t="shared" si="6"/>
        <v>0</v>
      </c>
    </row>
    <row r="32" spans="1:37" ht="12.75" customHeight="1" x14ac:dyDescent="0.45">
      <c r="A32" s="37">
        <f t="shared" si="9"/>
        <v>29</v>
      </c>
      <c r="B32" s="38" t="s">
        <v>21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0</v>
      </c>
      <c r="AG32" s="41">
        <f t="shared" si="8"/>
        <v>0</v>
      </c>
      <c r="AH32" s="42">
        <f t="shared" si="3"/>
        <v>0</v>
      </c>
      <c r="AI32" s="40">
        <f t="shared" si="4"/>
        <v>0</v>
      </c>
      <c r="AJ32" s="40">
        <f t="shared" si="5"/>
        <v>0</v>
      </c>
      <c r="AK32" s="43">
        <f t="shared" si="6"/>
        <v>0</v>
      </c>
    </row>
    <row r="33" spans="1:37" ht="12.75" customHeight="1" x14ac:dyDescent="0.45">
      <c r="A33" s="37">
        <f t="shared" si="9"/>
        <v>30</v>
      </c>
      <c r="B33" s="38" t="s">
        <v>25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0</v>
      </c>
      <c r="AG33" s="41">
        <f t="shared" si="8"/>
        <v>0</v>
      </c>
      <c r="AH33" s="42">
        <f t="shared" si="3"/>
        <v>0</v>
      </c>
      <c r="AI33" s="40">
        <f t="shared" si="4"/>
        <v>0</v>
      </c>
      <c r="AJ33" s="40">
        <f t="shared" si="5"/>
        <v>0</v>
      </c>
      <c r="AK33" s="43">
        <f t="shared" si="6"/>
        <v>0</v>
      </c>
    </row>
    <row r="34" spans="1:37" ht="12.75" customHeight="1" x14ac:dyDescent="0.45">
      <c r="A34" s="37">
        <v>31</v>
      </c>
      <c r="B34" s="38" t="s">
        <v>11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0</v>
      </c>
      <c r="AG34" s="41">
        <f t="shared" si="8"/>
        <v>0</v>
      </c>
      <c r="AH34" s="42">
        <f t="shared" si="3"/>
        <v>0</v>
      </c>
      <c r="AI34" s="40">
        <f t="shared" si="4"/>
        <v>0</v>
      </c>
      <c r="AJ34" s="40">
        <f t="shared" si="5"/>
        <v>0</v>
      </c>
      <c r="AK34" s="43">
        <f t="shared" si="6"/>
        <v>0</v>
      </c>
    </row>
    <row r="35" spans="1:37" ht="12.75" customHeight="1" x14ac:dyDescent="0.45">
      <c r="A35" s="37">
        <v>32</v>
      </c>
      <c r="B35" s="38" t="s">
        <v>23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</v>
      </c>
      <c r="AG35" s="41">
        <f t="shared" si="8"/>
        <v>0</v>
      </c>
      <c r="AH35" s="42">
        <f t="shared" si="3"/>
        <v>0</v>
      </c>
      <c r="AI35" s="40">
        <f t="shared" si="4"/>
        <v>0</v>
      </c>
      <c r="AJ35" s="40">
        <f t="shared" si="5"/>
        <v>0</v>
      </c>
      <c r="AK35" s="43">
        <f t="shared" si="6"/>
        <v>0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11</v>
      </c>
      <c r="D37" s="55">
        <f t="shared" si="10"/>
        <v>7</v>
      </c>
      <c r="E37" s="55">
        <f t="shared" si="10"/>
        <v>10</v>
      </c>
      <c r="F37" s="55">
        <f t="shared" si="10"/>
        <v>15</v>
      </c>
      <c r="G37" s="55">
        <f t="shared" si="10"/>
        <v>7</v>
      </c>
      <c r="H37" s="55">
        <f t="shared" si="10"/>
        <v>8</v>
      </c>
      <c r="I37" s="55">
        <f t="shared" si="10"/>
        <v>5</v>
      </c>
      <c r="J37" s="55">
        <f t="shared" si="10"/>
        <v>3</v>
      </c>
      <c r="K37" s="55">
        <f t="shared" si="10"/>
        <v>5</v>
      </c>
      <c r="L37" s="55">
        <f t="shared" si="10"/>
        <v>5</v>
      </c>
      <c r="M37" s="55">
        <f t="shared" si="10"/>
        <v>11</v>
      </c>
      <c r="N37" s="55">
        <f t="shared" si="10"/>
        <v>8</v>
      </c>
      <c r="O37" s="55">
        <f t="shared" si="10"/>
        <v>5</v>
      </c>
      <c r="P37" s="55">
        <f t="shared" si="10"/>
        <v>11</v>
      </c>
      <c r="Q37" s="55">
        <f t="shared" si="10"/>
        <v>3</v>
      </c>
      <c r="R37" s="55">
        <f t="shared" si="10"/>
        <v>11</v>
      </c>
      <c r="S37" s="55">
        <f t="shared" si="10"/>
        <v>7</v>
      </c>
      <c r="T37" s="55">
        <f t="shared" si="10"/>
        <v>5</v>
      </c>
      <c r="U37" s="55">
        <f t="shared" si="10"/>
        <v>15</v>
      </c>
      <c r="V37" s="55">
        <f t="shared" si="10"/>
        <v>7</v>
      </c>
      <c r="W37" s="55">
        <f t="shared" si="10"/>
        <v>13</v>
      </c>
      <c r="X37" s="55">
        <f t="shared" si="10"/>
        <v>14</v>
      </c>
      <c r="Y37" s="55">
        <f t="shared" si="10"/>
        <v>9</v>
      </c>
      <c r="Z37" s="55">
        <f t="shared" si="10"/>
        <v>2</v>
      </c>
      <c r="AA37" s="55">
        <f t="shared" si="10"/>
        <v>3</v>
      </c>
      <c r="AB37" s="55">
        <f t="shared" si="10"/>
        <v>7</v>
      </c>
      <c r="AC37" s="55">
        <f t="shared" si="10"/>
        <v>3</v>
      </c>
      <c r="AD37" s="55">
        <f t="shared" si="10"/>
        <v>3</v>
      </c>
      <c r="AE37" s="55">
        <f t="shared" si="10"/>
        <v>14</v>
      </c>
      <c r="AF37" s="40"/>
      <c r="AG37" s="40"/>
      <c r="AI37" s="40"/>
      <c r="AJ37" s="40"/>
      <c r="AK37" s="43"/>
    </row>
    <row r="38" spans="1:37" ht="12.75" customHeight="1" x14ac:dyDescent="0.45">
      <c r="Y38" s="37"/>
      <c r="Z38" s="37"/>
      <c r="AA38" s="37"/>
      <c r="AB38" s="37"/>
      <c r="AC38" s="37"/>
      <c r="AD38" s="37"/>
    </row>
    <row r="41" spans="1:37" ht="12.75" hidden="1" customHeight="1" x14ac:dyDescent="0.45">
      <c r="B41" s="44">
        <v>3</v>
      </c>
    </row>
    <row r="42" spans="1:37" ht="12.75" customHeight="1" x14ac:dyDescent="0.45">
      <c r="B42" s="57" t="s">
        <v>36</v>
      </c>
      <c r="C42" s="58">
        <f t="shared" ref="C42:AF42" si="11">$AK$44</f>
        <v>2.3984509375128402</v>
      </c>
      <c r="D42" s="58">
        <f t="shared" si="11"/>
        <v>2.3984509375128402</v>
      </c>
      <c r="E42" s="59">
        <f t="shared" si="11"/>
        <v>2.3984509375128402</v>
      </c>
      <c r="F42" s="59">
        <f t="shared" si="11"/>
        <v>2.3984509375128402</v>
      </c>
      <c r="G42" s="59">
        <f t="shared" si="11"/>
        <v>2.3984509375128402</v>
      </c>
      <c r="H42" s="59">
        <f t="shared" si="11"/>
        <v>2.3984509375128402</v>
      </c>
      <c r="I42" s="59">
        <f t="shared" si="11"/>
        <v>2.3984509375128402</v>
      </c>
      <c r="J42" s="59">
        <f t="shared" si="11"/>
        <v>2.3984509375128402</v>
      </c>
      <c r="K42" s="59">
        <f t="shared" si="11"/>
        <v>2.3984509375128402</v>
      </c>
      <c r="L42" s="59">
        <f t="shared" si="11"/>
        <v>2.3984509375128402</v>
      </c>
      <c r="M42" s="59">
        <f t="shared" si="11"/>
        <v>2.3984509375128402</v>
      </c>
      <c r="N42" s="59">
        <f t="shared" si="11"/>
        <v>2.3984509375128402</v>
      </c>
      <c r="O42" s="59">
        <f t="shared" si="11"/>
        <v>2.3984509375128402</v>
      </c>
      <c r="P42" s="59">
        <f t="shared" si="11"/>
        <v>2.3984509375128402</v>
      </c>
      <c r="Q42" s="59">
        <f t="shared" si="11"/>
        <v>2.3984509375128402</v>
      </c>
      <c r="R42" s="59">
        <f t="shared" si="11"/>
        <v>2.3984509375128402</v>
      </c>
      <c r="S42" s="59">
        <f t="shared" si="11"/>
        <v>2.3984509375128402</v>
      </c>
      <c r="T42" s="59">
        <f t="shared" si="11"/>
        <v>2.3984509375128402</v>
      </c>
      <c r="U42" s="59">
        <f t="shared" si="11"/>
        <v>2.3984509375128402</v>
      </c>
      <c r="V42" s="59">
        <f t="shared" si="11"/>
        <v>2.3984509375128402</v>
      </c>
      <c r="W42" s="59">
        <f t="shared" si="11"/>
        <v>2.3984509375128402</v>
      </c>
      <c r="X42" s="59">
        <f t="shared" si="11"/>
        <v>2.3984509375128402</v>
      </c>
      <c r="Y42" s="59">
        <f t="shared" si="11"/>
        <v>2.3984509375128402</v>
      </c>
      <c r="Z42" s="59">
        <f t="shared" si="11"/>
        <v>2.3984509375128402</v>
      </c>
      <c r="AA42" s="59">
        <f t="shared" si="11"/>
        <v>2.3984509375128402</v>
      </c>
      <c r="AB42" s="59">
        <f t="shared" si="11"/>
        <v>2.3984509375128402</v>
      </c>
      <c r="AC42" s="59">
        <f t="shared" si="11"/>
        <v>2.3984509375128402</v>
      </c>
      <c r="AD42" s="59">
        <f t="shared" si="11"/>
        <v>2.3984509375128402</v>
      </c>
      <c r="AE42" s="59">
        <f t="shared" si="11"/>
        <v>2.3984509375128402</v>
      </c>
      <c r="AF42" s="60">
        <f t="shared" si="11"/>
        <v>2.3984509375128402</v>
      </c>
      <c r="AG42" s="60"/>
      <c r="AH42" s="60">
        <f>$AK$44</f>
        <v>2.3984509375128402</v>
      </c>
      <c r="AI42" s="60">
        <f>$AK$44</f>
        <v>2.3984509375128402</v>
      </c>
      <c r="AJ42" s="60">
        <f>$AK$44</f>
        <v>2.3984509375128402</v>
      </c>
      <c r="AK42" s="60">
        <f>$AK$44</f>
        <v>2.3984509375128402</v>
      </c>
    </row>
    <row r="43" spans="1:37" ht="12.75" customHeight="1" x14ac:dyDescent="0.45">
      <c r="B43" s="57" t="s">
        <v>38</v>
      </c>
      <c r="C43" s="58">
        <f t="shared" ref="C43:AF43" si="12">$AJ$44</f>
        <v>2.6053474892369781</v>
      </c>
      <c r="D43" s="58">
        <f t="shared" si="12"/>
        <v>2.6053474892369781</v>
      </c>
      <c r="E43" s="59">
        <f t="shared" si="12"/>
        <v>2.6053474892369781</v>
      </c>
      <c r="F43" s="59">
        <f t="shared" si="12"/>
        <v>2.6053474892369781</v>
      </c>
      <c r="G43" s="59">
        <f t="shared" si="12"/>
        <v>2.6053474892369781</v>
      </c>
      <c r="H43" s="59">
        <f t="shared" si="12"/>
        <v>2.6053474892369781</v>
      </c>
      <c r="I43" s="59">
        <f t="shared" si="12"/>
        <v>2.6053474892369781</v>
      </c>
      <c r="J43" s="59">
        <f t="shared" si="12"/>
        <v>2.6053474892369781</v>
      </c>
      <c r="K43" s="59">
        <f t="shared" si="12"/>
        <v>2.6053474892369781</v>
      </c>
      <c r="L43" s="59">
        <f t="shared" si="12"/>
        <v>2.6053474892369781</v>
      </c>
      <c r="M43" s="59">
        <f t="shared" si="12"/>
        <v>2.6053474892369781</v>
      </c>
      <c r="N43" s="59">
        <f t="shared" si="12"/>
        <v>2.6053474892369781</v>
      </c>
      <c r="O43" s="59">
        <f t="shared" si="12"/>
        <v>2.6053474892369781</v>
      </c>
      <c r="P43" s="59">
        <f t="shared" si="12"/>
        <v>2.6053474892369781</v>
      </c>
      <c r="Q43" s="59">
        <f t="shared" si="12"/>
        <v>2.6053474892369781</v>
      </c>
      <c r="R43" s="59">
        <f t="shared" si="12"/>
        <v>2.6053474892369781</v>
      </c>
      <c r="S43" s="59">
        <f t="shared" si="12"/>
        <v>2.6053474892369781</v>
      </c>
      <c r="T43" s="59">
        <f t="shared" si="12"/>
        <v>2.6053474892369781</v>
      </c>
      <c r="U43" s="59">
        <f t="shared" si="12"/>
        <v>2.6053474892369781</v>
      </c>
      <c r="V43" s="59">
        <f t="shared" si="12"/>
        <v>2.6053474892369781</v>
      </c>
      <c r="W43" s="59">
        <f t="shared" si="12"/>
        <v>2.6053474892369781</v>
      </c>
      <c r="X43" s="59">
        <f t="shared" si="12"/>
        <v>2.6053474892369781</v>
      </c>
      <c r="Y43" s="59">
        <f t="shared" si="12"/>
        <v>2.6053474892369781</v>
      </c>
      <c r="Z43" s="59">
        <f t="shared" si="12"/>
        <v>2.6053474892369781</v>
      </c>
      <c r="AA43" s="59">
        <f t="shared" si="12"/>
        <v>2.6053474892369781</v>
      </c>
      <c r="AB43" s="59">
        <f t="shared" si="12"/>
        <v>2.6053474892369781</v>
      </c>
      <c r="AC43" s="59">
        <f t="shared" si="12"/>
        <v>2.6053474892369781</v>
      </c>
      <c r="AD43" s="59">
        <f t="shared" si="12"/>
        <v>2.6053474892369781</v>
      </c>
      <c r="AE43" s="59">
        <f t="shared" si="12"/>
        <v>2.6053474892369781</v>
      </c>
      <c r="AF43" s="60">
        <f t="shared" si="12"/>
        <v>2.6053474892369781</v>
      </c>
      <c r="AG43" s="60"/>
      <c r="AH43" s="60">
        <f>$AJ$44</f>
        <v>2.6053474892369781</v>
      </c>
      <c r="AI43" s="60">
        <f>$AJ$44</f>
        <v>2.6053474892369781</v>
      </c>
      <c r="AJ43" s="60">
        <f>$AJ$44</f>
        <v>2.6053474892369781</v>
      </c>
      <c r="AK43" s="60">
        <f>$AJ$44</f>
        <v>2.6053474892369781</v>
      </c>
    </row>
    <row r="44" spans="1:37" ht="12.75" customHeight="1" x14ac:dyDescent="0.45">
      <c r="B44" s="57" t="str">
        <f>INDEX(B3:B33,B41)</f>
        <v>Heat</v>
      </c>
      <c r="C44" s="57">
        <f t="shared" ref="C44:AF44" si="13">IF(C3="","",VLOOKUP($B$44,$B$1:$AK$37,MATCH(C$1,$B$1:$AK$1,0),0))</f>
        <v>0</v>
      </c>
      <c r="D44" s="57">
        <f t="shared" si="13"/>
        <v>1</v>
      </c>
      <c r="E44" s="61">
        <f t="shared" si="13"/>
        <v>2</v>
      </c>
      <c r="F44" s="61">
        <f t="shared" si="13"/>
        <v>5</v>
      </c>
      <c r="G44" s="61">
        <f t="shared" si="13"/>
        <v>1</v>
      </c>
      <c r="H44" s="61">
        <f t="shared" si="13"/>
        <v>0</v>
      </c>
      <c r="I44" s="61">
        <f t="shared" si="13"/>
        <v>1</v>
      </c>
      <c r="J44" s="61">
        <f t="shared" si="13"/>
        <v>1</v>
      </c>
      <c r="K44" s="61">
        <f t="shared" si="13"/>
        <v>0</v>
      </c>
      <c r="L44" s="61">
        <f t="shared" si="13"/>
        <v>0</v>
      </c>
      <c r="M44" s="61">
        <f t="shared" si="13"/>
        <v>3</v>
      </c>
      <c r="N44" s="61">
        <f t="shared" si="13"/>
        <v>0</v>
      </c>
      <c r="O44" s="61">
        <f t="shared" si="13"/>
        <v>1</v>
      </c>
      <c r="P44" s="61">
        <f t="shared" si="13"/>
        <v>0</v>
      </c>
      <c r="Q44" s="61">
        <f t="shared" si="13"/>
        <v>1</v>
      </c>
      <c r="R44" s="61">
        <f t="shared" si="13"/>
        <v>1</v>
      </c>
      <c r="S44" s="61">
        <f t="shared" si="13"/>
        <v>1</v>
      </c>
      <c r="T44" s="61">
        <f t="shared" si="13"/>
        <v>1</v>
      </c>
      <c r="U44" s="61">
        <f t="shared" si="13"/>
        <v>5</v>
      </c>
      <c r="V44" s="61">
        <f t="shared" si="13"/>
        <v>3</v>
      </c>
      <c r="W44" s="61">
        <f t="shared" si="13"/>
        <v>3</v>
      </c>
      <c r="X44" s="61">
        <f t="shared" si="13"/>
        <v>0</v>
      </c>
      <c r="Y44" s="61">
        <f t="shared" si="13"/>
        <v>0</v>
      </c>
      <c r="Z44" s="61">
        <f t="shared" si="13"/>
        <v>1</v>
      </c>
      <c r="AA44" s="61">
        <f t="shared" si="13"/>
        <v>0</v>
      </c>
      <c r="AB44" s="61">
        <f t="shared" si="13"/>
        <v>0</v>
      </c>
      <c r="AC44" s="61">
        <f t="shared" si="13"/>
        <v>1</v>
      </c>
      <c r="AD44" s="61">
        <f t="shared" si="13"/>
        <v>1</v>
      </c>
      <c r="AE44" s="61">
        <f t="shared" si="13"/>
        <v>2</v>
      </c>
      <c r="AF44" s="60">
        <f t="shared" si="13"/>
        <v>1.2068965517241379</v>
      </c>
      <c r="AG44" s="60"/>
      <c r="AH44" s="60">
        <f>IF(AH3="","",VLOOKUP($B$44,$B$1:$AK$37,MATCH(AH$1,$B$1:$AK$1,0),0))</f>
        <v>1</v>
      </c>
      <c r="AI44" s="60">
        <f>IF(AI3="","",VLOOKUP($B$44,$B$1:$AK$37,MATCH(AI$1,$B$1:$AK$1,0),0))</f>
        <v>1.3984509375128402</v>
      </c>
      <c r="AJ44" s="60">
        <f>IF(AJ3="","",VLOOKUP($B$44,$B$1:$AK$37,MATCH(AJ$1,$B$1:$AK$1,0),0))</f>
        <v>2.6053474892369781</v>
      </c>
      <c r="AK44" s="60">
        <f>IF(AK3="","",VLOOKUP($B$44,$B$1:$AK$37,MATCH(AK$1,$B$1:$AK$1,0),0))</f>
        <v>2.3984509375128402</v>
      </c>
    </row>
    <row r="45" spans="1:37" ht="12.75" customHeight="1" x14ac:dyDescent="0.45">
      <c r="B45" s="57" t="str">
        <f>B44&amp;"%"</f>
        <v>Heat%</v>
      </c>
      <c r="C45" s="62">
        <f t="shared" ref="C45:AE45" si="14">IF(C44="","",C44/C37)</f>
        <v>0</v>
      </c>
      <c r="D45" s="62">
        <f t="shared" si="14"/>
        <v>0.14285714285714285</v>
      </c>
      <c r="E45" s="63">
        <f t="shared" si="14"/>
        <v>0.2</v>
      </c>
      <c r="F45" s="63">
        <f t="shared" si="14"/>
        <v>0.33333333333333331</v>
      </c>
      <c r="G45" s="63">
        <f t="shared" si="14"/>
        <v>0.14285714285714285</v>
      </c>
      <c r="H45" s="63">
        <f t="shared" si="14"/>
        <v>0</v>
      </c>
      <c r="I45" s="63">
        <f t="shared" si="14"/>
        <v>0.2</v>
      </c>
      <c r="J45" s="63">
        <f t="shared" si="14"/>
        <v>0.33333333333333331</v>
      </c>
      <c r="K45" s="63">
        <f t="shared" si="14"/>
        <v>0</v>
      </c>
      <c r="L45" s="63">
        <f t="shared" si="14"/>
        <v>0</v>
      </c>
      <c r="M45" s="63">
        <f t="shared" si="14"/>
        <v>0.27272727272727271</v>
      </c>
      <c r="N45" s="63">
        <f t="shared" si="14"/>
        <v>0</v>
      </c>
      <c r="O45" s="63">
        <f t="shared" si="14"/>
        <v>0.2</v>
      </c>
      <c r="P45" s="63">
        <f t="shared" si="14"/>
        <v>0</v>
      </c>
      <c r="Q45" s="63">
        <f t="shared" si="14"/>
        <v>0.33333333333333331</v>
      </c>
      <c r="R45" s="63">
        <f t="shared" si="14"/>
        <v>9.0909090909090912E-2</v>
      </c>
      <c r="S45" s="63">
        <f t="shared" si="14"/>
        <v>0.14285714285714285</v>
      </c>
      <c r="T45" s="63">
        <f t="shared" si="14"/>
        <v>0.2</v>
      </c>
      <c r="U45" s="63">
        <f t="shared" si="14"/>
        <v>0.33333333333333331</v>
      </c>
      <c r="V45" s="63">
        <f t="shared" si="14"/>
        <v>0.42857142857142855</v>
      </c>
      <c r="W45" s="63">
        <f t="shared" si="14"/>
        <v>0.23076923076923078</v>
      </c>
      <c r="X45" s="63">
        <f t="shared" si="14"/>
        <v>0</v>
      </c>
      <c r="Y45" s="63">
        <f t="shared" si="14"/>
        <v>0</v>
      </c>
      <c r="Z45" s="63">
        <f t="shared" si="14"/>
        <v>0.5</v>
      </c>
      <c r="AA45" s="63">
        <f t="shared" si="14"/>
        <v>0</v>
      </c>
      <c r="AB45" s="63">
        <f t="shared" si="14"/>
        <v>0</v>
      </c>
      <c r="AC45" s="63">
        <f t="shared" si="14"/>
        <v>0.33333333333333331</v>
      </c>
      <c r="AD45" s="63">
        <f t="shared" si="14"/>
        <v>0.33333333333333331</v>
      </c>
      <c r="AE45" s="63">
        <f t="shared" si="14"/>
        <v>0.14285714285714285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114300</xdr:rowOff>
                  </from>
                  <to>
                    <xdr:col>40</xdr:col>
                    <xdr:colOff>292100</xdr:colOff>
                    <xdr:row>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3" width="10.1796875" style="42" customWidth="1"/>
    <col min="34" max="34" width="7" style="42" customWidth="1"/>
    <col min="35" max="35" width="16.1796875" style="42" customWidth="1"/>
    <col min="36" max="36" width="14.7265625" style="42" customWidth="1"/>
    <col min="37" max="37" width="5.81640625" style="44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53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71</v>
      </c>
      <c r="D3" s="55">
        <f t="shared" si="2"/>
        <v>46</v>
      </c>
      <c r="E3" s="55">
        <f t="shared" si="2"/>
        <v>45</v>
      </c>
      <c r="F3" s="55">
        <f t="shared" si="2"/>
        <v>56</v>
      </c>
      <c r="G3" s="55">
        <f t="shared" si="2"/>
        <v>43</v>
      </c>
      <c r="H3" s="55">
        <f t="shared" si="2"/>
        <v>34</v>
      </c>
      <c r="I3" s="55">
        <f t="shared" si="2"/>
        <v>58</v>
      </c>
      <c r="J3" s="55">
        <f t="shared" si="2"/>
        <v>58</v>
      </c>
      <c r="K3" s="55">
        <f t="shared" si="2"/>
        <v>64</v>
      </c>
      <c r="L3" s="55">
        <f t="shared" si="2"/>
        <v>59</v>
      </c>
      <c r="M3" s="55">
        <f t="shared" si="2"/>
        <v>58</v>
      </c>
      <c r="N3" s="55">
        <f t="shared" si="2"/>
        <v>49</v>
      </c>
      <c r="O3" s="55">
        <f t="shared" si="2"/>
        <v>47</v>
      </c>
      <c r="P3" s="55">
        <f t="shared" si="2"/>
        <v>48</v>
      </c>
      <c r="Q3" s="55">
        <f t="shared" si="2"/>
        <v>55</v>
      </c>
      <c r="R3" s="55">
        <f t="shared" si="2"/>
        <v>37</v>
      </c>
      <c r="S3" s="55">
        <f t="shared" si="2"/>
        <v>43</v>
      </c>
      <c r="T3" s="55">
        <f t="shared" si="2"/>
        <v>37</v>
      </c>
      <c r="U3" s="55">
        <f t="shared" si="2"/>
        <v>41</v>
      </c>
      <c r="V3" s="55">
        <f t="shared" si="2"/>
        <v>30</v>
      </c>
      <c r="W3" s="55">
        <f t="shared" si="2"/>
        <v>71</v>
      </c>
      <c r="X3" s="55">
        <f t="shared" si="2"/>
        <v>47</v>
      </c>
      <c r="Y3" s="55">
        <f t="shared" si="2"/>
        <v>46</v>
      </c>
      <c r="Z3" s="55">
        <f t="shared" si="2"/>
        <v>35</v>
      </c>
      <c r="AA3" s="55">
        <f t="shared" si="2"/>
        <v>46</v>
      </c>
      <c r="AB3" s="55">
        <f t="shared" si="2"/>
        <v>47</v>
      </c>
      <c r="AC3" s="55">
        <f t="shared" si="2"/>
        <v>29</v>
      </c>
      <c r="AD3" s="55">
        <f t="shared" si="2"/>
        <v>39</v>
      </c>
      <c r="AE3" s="55">
        <f t="shared" si="2"/>
        <v>33</v>
      </c>
      <c r="AF3" s="40">
        <f>SUM(AF4:AF36)</f>
        <v>47.310344827586199</v>
      </c>
      <c r="AG3" s="41">
        <v>1</v>
      </c>
      <c r="AH3" s="42">
        <f t="shared" ref="AH3:AH36" si="3">IFERROR(MEDIAN(C3:AE3),"-")</f>
        <v>46</v>
      </c>
      <c r="AI3" s="40">
        <f t="shared" ref="AI3:AI36" si="4">IFERROR(STDEV(C3:AE3),"-")</f>
        <v>11.269755505891048</v>
      </c>
      <c r="AJ3" s="40">
        <f t="shared" ref="AJ3:AJ36" si="5">IFERROR(AF3+AI3,"")</f>
        <v>58.580100333477247</v>
      </c>
      <c r="AK3" s="43">
        <f t="shared" ref="AK3:AK36" si="6">IFERROR(AH3+AI3,"")</f>
        <v>57.269755505891048</v>
      </c>
    </row>
    <row r="4" spans="1:37" ht="12.75" customHeight="1" x14ac:dyDescent="0.45">
      <c r="A4" s="37">
        <v>1</v>
      </c>
      <c r="B4" s="38" t="s">
        <v>0</v>
      </c>
      <c r="C4" s="39">
        <v>20</v>
      </c>
      <c r="D4" s="39">
        <v>4</v>
      </c>
      <c r="E4" s="39">
        <v>11</v>
      </c>
      <c r="F4" s="39">
        <v>10</v>
      </c>
      <c r="G4" s="39">
        <v>6</v>
      </c>
      <c r="H4" s="39">
        <v>8</v>
      </c>
      <c r="I4" s="39">
        <v>10</v>
      </c>
      <c r="J4" s="39">
        <v>11</v>
      </c>
      <c r="K4" s="39">
        <v>17</v>
      </c>
      <c r="L4" s="39">
        <v>11</v>
      </c>
      <c r="M4" s="39">
        <v>4</v>
      </c>
      <c r="N4" s="39">
        <v>6</v>
      </c>
      <c r="O4" s="39">
        <v>5</v>
      </c>
      <c r="P4" s="39">
        <v>7</v>
      </c>
      <c r="Q4" s="39">
        <v>8</v>
      </c>
      <c r="R4" s="39">
        <v>6</v>
      </c>
      <c r="S4" s="39">
        <v>3</v>
      </c>
      <c r="T4" s="39">
        <v>6</v>
      </c>
      <c r="U4" s="39">
        <v>11</v>
      </c>
      <c r="V4" s="39">
        <v>3</v>
      </c>
      <c r="W4" s="39">
        <v>5</v>
      </c>
      <c r="X4" s="39">
        <v>7</v>
      </c>
      <c r="Y4" s="39">
        <v>5</v>
      </c>
      <c r="Z4" s="39">
        <v>8</v>
      </c>
      <c r="AA4" s="39">
        <v>7</v>
      </c>
      <c r="AB4" s="39">
        <v>8</v>
      </c>
      <c r="AC4" s="39">
        <v>7</v>
      </c>
      <c r="AD4" s="39">
        <v>3</v>
      </c>
      <c r="AE4" s="39">
        <v>7</v>
      </c>
      <c r="AF4" s="40">
        <f t="shared" ref="AF4:AF36" si="7">IFERROR(AVERAGE(C4:AE4),"-")</f>
        <v>7.7241379310344831</v>
      </c>
      <c r="AG4" s="41">
        <f t="shared" ref="AG4:AG36" si="8">IFERROR((AF4/$AF$3),"0")</f>
        <v>0.16326530612244902</v>
      </c>
      <c r="AH4" s="42">
        <f t="shared" si="3"/>
        <v>7</v>
      </c>
      <c r="AI4" s="40">
        <f t="shared" si="4"/>
        <v>3.8812419930824968</v>
      </c>
      <c r="AJ4" s="40">
        <f t="shared" si="5"/>
        <v>11.605379924116979</v>
      </c>
      <c r="AK4" s="43">
        <f t="shared" si="6"/>
        <v>10.881241993082497</v>
      </c>
    </row>
    <row r="5" spans="1:37" ht="12.75" customHeight="1" x14ac:dyDescent="0.45">
      <c r="A5" s="37">
        <f>+A4+1</f>
        <v>2</v>
      </c>
      <c r="B5" s="38" t="s">
        <v>4</v>
      </c>
      <c r="C5" s="39">
        <v>10</v>
      </c>
      <c r="D5" s="39">
        <v>5</v>
      </c>
      <c r="E5" s="39">
        <v>16</v>
      </c>
      <c r="F5" s="39">
        <v>7</v>
      </c>
      <c r="G5" s="39">
        <v>5</v>
      </c>
      <c r="H5" s="39">
        <v>2</v>
      </c>
      <c r="I5" s="39">
        <v>8</v>
      </c>
      <c r="J5" s="39">
        <v>8</v>
      </c>
      <c r="K5" s="39">
        <v>6</v>
      </c>
      <c r="L5" s="39">
        <v>10</v>
      </c>
      <c r="M5" s="39">
        <v>6</v>
      </c>
      <c r="N5" s="39">
        <v>6</v>
      </c>
      <c r="O5" s="39">
        <v>6</v>
      </c>
      <c r="P5" s="39">
        <v>8</v>
      </c>
      <c r="Q5" s="39">
        <v>6</v>
      </c>
      <c r="R5" s="39">
        <v>3</v>
      </c>
      <c r="S5" s="39">
        <v>5</v>
      </c>
      <c r="T5" s="39">
        <v>6</v>
      </c>
      <c r="U5" s="39">
        <v>3</v>
      </c>
      <c r="V5" s="39">
        <v>5</v>
      </c>
      <c r="W5" s="39">
        <v>11</v>
      </c>
      <c r="X5" s="39">
        <v>4</v>
      </c>
      <c r="Y5" s="39">
        <v>7</v>
      </c>
      <c r="Z5" s="39">
        <v>4</v>
      </c>
      <c r="AA5" s="39">
        <v>5</v>
      </c>
      <c r="AB5" s="39">
        <v>4</v>
      </c>
      <c r="AC5" s="39">
        <v>4</v>
      </c>
      <c r="AD5" s="39">
        <v>5</v>
      </c>
      <c r="AE5" s="39">
        <v>5</v>
      </c>
      <c r="AF5" s="40">
        <f t="shared" si="7"/>
        <v>6.2068965517241379</v>
      </c>
      <c r="AG5" s="41">
        <f t="shared" si="8"/>
        <v>0.13119533527696794</v>
      </c>
      <c r="AH5" s="42">
        <f t="shared" si="3"/>
        <v>6</v>
      </c>
      <c r="AI5" s="40">
        <f t="shared" si="4"/>
        <v>2.8457902536005149</v>
      </c>
      <c r="AJ5" s="40">
        <f t="shared" si="5"/>
        <v>9.0526868053246528</v>
      </c>
      <c r="AK5" s="43">
        <f t="shared" si="6"/>
        <v>8.8457902536005157</v>
      </c>
    </row>
    <row r="6" spans="1:37" ht="12.75" customHeight="1" x14ac:dyDescent="0.45">
      <c r="A6" s="37">
        <f t="shared" ref="A6:A33" si="9">+A5+1</f>
        <v>3</v>
      </c>
      <c r="B6" s="38" t="s">
        <v>1</v>
      </c>
      <c r="C6" s="39">
        <v>9</v>
      </c>
      <c r="D6" s="39">
        <v>5</v>
      </c>
      <c r="E6" s="39">
        <v>6</v>
      </c>
      <c r="F6" s="39">
        <v>5</v>
      </c>
      <c r="G6" s="39">
        <v>1</v>
      </c>
      <c r="H6" s="39">
        <v>2</v>
      </c>
      <c r="I6" s="39">
        <v>7</v>
      </c>
      <c r="J6" s="39">
        <v>6</v>
      </c>
      <c r="K6" s="39">
        <v>9</v>
      </c>
      <c r="L6" s="39">
        <v>4</v>
      </c>
      <c r="M6" s="39">
        <v>11</v>
      </c>
      <c r="N6" s="39">
        <v>7</v>
      </c>
      <c r="O6" s="39">
        <v>5</v>
      </c>
      <c r="P6" s="39">
        <v>11</v>
      </c>
      <c r="Q6" s="39">
        <v>9</v>
      </c>
      <c r="R6" s="39">
        <v>7</v>
      </c>
      <c r="S6" s="39">
        <v>5</v>
      </c>
      <c r="T6" s="39">
        <v>3</v>
      </c>
      <c r="U6" s="39">
        <v>3</v>
      </c>
      <c r="V6" s="39">
        <v>2</v>
      </c>
      <c r="W6" s="39">
        <v>10</v>
      </c>
      <c r="X6" s="39">
        <v>8</v>
      </c>
      <c r="Y6" s="39">
        <v>6</v>
      </c>
      <c r="Z6" s="39">
        <v>9</v>
      </c>
      <c r="AA6" s="39">
        <v>8</v>
      </c>
      <c r="AB6" s="39">
        <v>5</v>
      </c>
      <c r="AC6" s="39">
        <v>3</v>
      </c>
      <c r="AD6" s="39">
        <v>1</v>
      </c>
      <c r="AE6" s="39">
        <v>2</v>
      </c>
      <c r="AF6" s="40">
        <f t="shared" si="7"/>
        <v>5.8275862068965516</v>
      </c>
      <c r="AG6" s="41">
        <f t="shared" si="8"/>
        <v>0.12317784256559769</v>
      </c>
      <c r="AH6" s="42">
        <f t="shared" si="3"/>
        <v>6</v>
      </c>
      <c r="AI6" s="40">
        <f t="shared" si="4"/>
        <v>2.9649014138902952</v>
      </c>
      <c r="AJ6" s="40">
        <f t="shared" si="5"/>
        <v>8.7924876207868472</v>
      </c>
      <c r="AK6" s="43">
        <f t="shared" si="6"/>
        <v>8.9649014138902956</v>
      </c>
    </row>
    <row r="7" spans="1:37" ht="12.75" customHeight="1" x14ac:dyDescent="0.45">
      <c r="A7" s="37">
        <f t="shared" si="9"/>
        <v>4</v>
      </c>
      <c r="B7" s="38" t="s">
        <v>2</v>
      </c>
      <c r="C7" s="39">
        <v>5</v>
      </c>
      <c r="D7" s="39">
        <v>1</v>
      </c>
      <c r="E7" s="39">
        <v>2</v>
      </c>
      <c r="F7" s="39">
        <v>3</v>
      </c>
      <c r="G7" s="39">
        <v>2</v>
      </c>
      <c r="H7" s="39">
        <v>4</v>
      </c>
      <c r="I7" s="39">
        <v>0</v>
      </c>
      <c r="J7" s="39">
        <v>5</v>
      </c>
      <c r="K7" s="39">
        <v>7</v>
      </c>
      <c r="L7" s="39">
        <v>4</v>
      </c>
      <c r="M7" s="39">
        <v>2</v>
      </c>
      <c r="N7" s="39">
        <v>2</v>
      </c>
      <c r="O7" s="39">
        <v>5</v>
      </c>
      <c r="P7" s="39">
        <v>3</v>
      </c>
      <c r="Q7" s="39">
        <v>4</v>
      </c>
      <c r="R7" s="39">
        <v>4</v>
      </c>
      <c r="S7" s="39">
        <v>2</v>
      </c>
      <c r="T7" s="39">
        <v>3</v>
      </c>
      <c r="U7" s="39">
        <v>3</v>
      </c>
      <c r="V7" s="39">
        <v>0</v>
      </c>
      <c r="W7" s="39">
        <v>4</v>
      </c>
      <c r="X7" s="39">
        <v>2</v>
      </c>
      <c r="Y7" s="39">
        <v>2</v>
      </c>
      <c r="Z7" s="39">
        <v>0</v>
      </c>
      <c r="AA7" s="39">
        <v>0</v>
      </c>
      <c r="AB7" s="39">
        <v>2</v>
      </c>
      <c r="AC7" s="39">
        <v>1</v>
      </c>
      <c r="AD7" s="39">
        <v>0</v>
      </c>
      <c r="AE7" s="39">
        <v>4</v>
      </c>
      <c r="AF7" s="40">
        <f t="shared" si="7"/>
        <v>2.6206896551724137</v>
      </c>
      <c r="AG7" s="41">
        <f t="shared" si="8"/>
        <v>5.5393586005830914E-2</v>
      </c>
      <c r="AH7" s="42">
        <f t="shared" si="3"/>
        <v>2</v>
      </c>
      <c r="AI7" s="40">
        <f t="shared" si="4"/>
        <v>1.8010670072298862</v>
      </c>
      <c r="AJ7" s="40">
        <f t="shared" si="5"/>
        <v>4.4217566624023004</v>
      </c>
      <c r="AK7" s="43">
        <f t="shared" si="6"/>
        <v>3.8010670072298862</v>
      </c>
    </row>
    <row r="8" spans="1:37" ht="12.75" customHeight="1" x14ac:dyDescent="0.45">
      <c r="A8" s="37">
        <f t="shared" si="9"/>
        <v>5</v>
      </c>
      <c r="B8" s="38" t="s">
        <v>8</v>
      </c>
      <c r="C8" s="39">
        <v>2</v>
      </c>
      <c r="D8" s="39">
        <v>4</v>
      </c>
      <c r="E8" s="39">
        <v>0</v>
      </c>
      <c r="F8" s="39">
        <v>2</v>
      </c>
      <c r="G8" s="39">
        <v>0</v>
      </c>
      <c r="H8" s="39">
        <v>0</v>
      </c>
      <c r="I8" s="39">
        <v>1</v>
      </c>
      <c r="J8" s="39">
        <v>1</v>
      </c>
      <c r="K8" s="39">
        <v>2</v>
      </c>
      <c r="L8" s="39">
        <v>3</v>
      </c>
      <c r="M8" s="39">
        <v>5</v>
      </c>
      <c r="N8" s="39">
        <v>2</v>
      </c>
      <c r="O8" s="39">
        <v>4</v>
      </c>
      <c r="P8" s="39">
        <v>1</v>
      </c>
      <c r="Q8" s="39">
        <v>6</v>
      </c>
      <c r="R8" s="39">
        <v>1</v>
      </c>
      <c r="S8" s="39">
        <v>2</v>
      </c>
      <c r="T8" s="39">
        <v>3</v>
      </c>
      <c r="U8" s="39">
        <v>3</v>
      </c>
      <c r="V8" s="39">
        <v>5</v>
      </c>
      <c r="W8" s="39">
        <v>6</v>
      </c>
      <c r="X8" s="39">
        <v>3</v>
      </c>
      <c r="Y8" s="39">
        <v>3</v>
      </c>
      <c r="Z8" s="39">
        <v>3</v>
      </c>
      <c r="AA8" s="39">
        <v>1</v>
      </c>
      <c r="AB8" s="39">
        <v>4</v>
      </c>
      <c r="AC8" s="39">
        <v>0</v>
      </c>
      <c r="AD8" s="39">
        <v>2</v>
      </c>
      <c r="AE8" s="39">
        <v>4</v>
      </c>
      <c r="AF8" s="40">
        <f t="shared" si="7"/>
        <v>2.5172413793103448</v>
      </c>
      <c r="AG8" s="41">
        <f t="shared" si="8"/>
        <v>5.320699708454811E-2</v>
      </c>
      <c r="AH8" s="42">
        <f t="shared" si="3"/>
        <v>2</v>
      </c>
      <c r="AI8" s="40">
        <f t="shared" si="4"/>
        <v>1.7448022740039795</v>
      </c>
      <c r="AJ8" s="40">
        <f t="shared" si="5"/>
        <v>4.2620436533143238</v>
      </c>
      <c r="AK8" s="43">
        <f t="shared" si="6"/>
        <v>3.7448022740039795</v>
      </c>
    </row>
    <row r="9" spans="1:37" ht="12.75" customHeight="1" x14ac:dyDescent="0.45">
      <c r="A9" s="37">
        <f t="shared" si="9"/>
        <v>6</v>
      </c>
      <c r="B9" s="38" t="s">
        <v>5</v>
      </c>
      <c r="C9" s="39">
        <v>2</v>
      </c>
      <c r="D9" s="39">
        <v>3</v>
      </c>
      <c r="E9" s="39">
        <v>2</v>
      </c>
      <c r="F9" s="39">
        <v>3</v>
      </c>
      <c r="G9" s="39">
        <v>1</v>
      </c>
      <c r="H9" s="39">
        <v>1</v>
      </c>
      <c r="I9" s="39">
        <v>0</v>
      </c>
      <c r="J9" s="39">
        <v>3</v>
      </c>
      <c r="K9" s="39">
        <v>2</v>
      </c>
      <c r="L9" s="39">
        <v>2</v>
      </c>
      <c r="M9" s="39">
        <v>5</v>
      </c>
      <c r="N9" s="39">
        <v>4</v>
      </c>
      <c r="O9" s="39">
        <v>1</v>
      </c>
      <c r="P9" s="39">
        <v>0</v>
      </c>
      <c r="Q9" s="39">
        <v>1</v>
      </c>
      <c r="R9" s="39">
        <v>2</v>
      </c>
      <c r="S9" s="39">
        <v>1</v>
      </c>
      <c r="T9" s="39">
        <v>2</v>
      </c>
      <c r="U9" s="39">
        <v>1</v>
      </c>
      <c r="V9" s="39">
        <v>1</v>
      </c>
      <c r="W9" s="39">
        <v>3</v>
      </c>
      <c r="X9" s="39">
        <v>3</v>
      </c>
      <c r="Y9" s="39">
        <v>5</v>
      </c>
      <c r="Z9" s="39">
        <v>0</v>
      </c>
      <c r="AA9" s="39">
        <v>5</v>
      </c>
      <c r="AB9" s="39">
        <v>3</v>
      </c>
      <c r="AC9" s="39">
        <v>3</v>
      </c>
      <c r="AD9" s="39">
        <v>5</v>
      </c>
      <c r="AE9" s="39">
        <v>0</v>
      </c>
      <c r="AF9" s="40">
        <f t="shared" si="7"/>
        <v>2.2068965517241379</v>
      </c>
      <c r="AG9" s="41">
        <f t="shared" si="8"/>
        <v>4.6647230320699715E-2</v>
      </c>
      <c r="AH9" s="42">
        <f t="shared" si="3"/>
        <v>2</v>
      </c>
      <c r="AI9" s="40">
        <f t="shared" si="4"/>
        <v>1.5670561651167905</v>
      </c>
      <c r="AJ9" s="40">
        <f t="shared" si="5"/>
        <v>3.7739527168409284</v>
      </c>
      <c r="AK9" s="43">
        <f t="shared" si="6"/>
        <v>3.5670561651167905</v>
      </c>
    </row>
    <row r="10" spans="1:37" ht="12.75" customHeight="1" x14ac:dyDescent="0.45">
      <c r="A10" s="37">
        <f t="shared" si="9"/>
        <v>7</v>
      </c>
      <c r="B10" s="38" t="s">
        <v>12</v>
      </c>
      <c r="C10" s="39">
        <v>7</v>
      </c>
      <c r="D10" s="39">
        <v>2</v>
      </c>
      <c r="E10" s="39">
        <v>1</v>
      </c>
      <c r="F10" s="39">
        <v>6</v>
      </c>
      <c r="G10" s="39">
        <v>0</v>
      </c>
      <c r="H10" s="39">
        <v>2</v>
      </c>
      <c r="I10" s="39">
        <v>6</v>
      </c>
      <c r="J10" s="39">
        <v>2</v>
      </c>
      <c r="K10" s="39">
        <v>0</v>
      </c>
      <c r="L10" s="39">
        <v>5</v>
      </c>
      <c r="M10" s="39">
        <v>2</v>
      </c>
      <c r="N10" s="39">
        <v>3</v>
      </c>
      <c r="O10" s="39">
        <v>3</v>
      </c>
      <c r="P10" s="39">
        <v>1</v>
      </c>
      <c r="Q10" s="39">
        <v>1</v>
      </c>
      <c r="R10" s="39">
        <v>1</v>
      </c>
      <c r="S10" s="39">
        <v>0</v>
      </c>
      <c r="T10" s="39">
        <v>0</v>
      </c>
      <c r="U10" s="39">
        <v>2</v>
      </c>
      <c r="V10" s="39">
        <v>0</v>
      </c>
      <c r="W10" s="39">
        <v>5</v>
      </c>
      <c r="X10" s="39">
        <v>3</v>
      </c>
      <c r="Y10" s="39">
        <v>1</v>
      </c>
      <c r="Z10" s="39">
        <v>0</v>
      </c>
      <c r="AA10" s="39">
        <v>4</v>
      </c>
      <c r="AB10" s="39">
        <v>1</v>
      </c>
      <c r="AC10" s="39">
        <v>1</v>
      </c>
      <c r="AD10" s="39">
        <v>3</v>
      </c>
      <c r="AE10" s="39">
        <v>1</v>
      </c>
      <c r="AF10" s="40">
        <f t="shared" si="7"/>
        <v>2.1724137931034484</v>
      </c>
      <c r="AG10" s="41">
        <f t="shared" si="8"/>
        <v>4.5918367346938785E-2</v>
      </c>
      <c r="AH10" s="42">
        <f t="shared" si="3"/>
        <v>2</v>
      </c>
      <c r="AI10" s="40">
        <f t="shared" si="4"/>
        <v>2.0189984348193426</v>
      </c>
      <c r="AJ10" s="40">
        <f t="shared" si="5"/>
        <v>4.1914122279227914</v>
      </c>
      <c r="AK10" s="43">
        <f t="shared" si="6"/>
        <v>4.018998434819343</v>
      </c>
    </row>
    <row r="11" spans="1:37" ht="12.75" customHeight="1" x14ac:dyDescent="0.45">
      <c r="A11" s="37">
        <f t="shared" si="9"/>
        <v>8</v>
      </c>
      <c r="B11" s="38" t="s">
        <v>51</v>
      </c>
      <c r="C11" s="39">
        <v>1</v>
      </c>
      <c r="D11" s="39">
        <v>2</v>
      </c>
      <c r="E11" s="39">
        <v>0</v>
      </c>
      <c r="F11" s="39">
        <v>4</v>
      </c>
      <c r="G11" s="39">
        <v>2</v>
      </c>
      <c r="H11" s="39">
        <v>1</v>
      </c>
      <c r="I11" s="39">
        <v>3</v>
      </c>
      <c r="J11" s="39">
        <v>4</v>
      </c>
      <c r="K11" s="39">
        <v>1</v>
      </c>
      <c r="L11" s="39">
        <v>4</v>
      </c>
      <c r="M11" s="39">
        <v>1</v>
      </c>
      <c r="N11" s="39">
        <v>1</v>
      </c>
      <c r="O11" s="39">
        <v>3</v>
      </c>
      <c r="P11" s="39">
        <v>3</v>
      </c>
      <c r="Q11" s="39">
        <v>2</v>
      </c>
      <c r="R11" s="39">
        <v>2</v>
      </c>
      <c r="S11" s="39">
        <v>3</v>
      </c>
      <c r="T11" s="39">
        <v>2</v>
      </c>
      <c r="U11" s="39">
        <v>4</v>
      </c>
      <c r="V11" s="39">
        <v>1</v>
      </c>
      <c r="W11" s="39">
        <v>1</v>
      </c>
      <c r="X11" s="39">
        <v>2</v>
      </c>
      <c r="Y11" s="39">
        <v>4</v>
      </c>
      <c r="Z11" s="39">
        <v>2</v>
      </c>
      <c r="AA11" s="39">
        <v>1</v>
      </c>
      <c r="AB11" s="39">
        <v>1</v>
      </c>
      <c r="AC11" s="39">
        <v>1</v>
      </c>
      <c r="AD11" s="39">
        <v>2</v>
      </c>
      <c r="AE11" s="39">
        <v>1</v>
      </c>
      <c r="AF11" s="40">
        <f t="shared" si="7"/>
        <v>2.0344827586206895</v>
      </c>
      <c r="AG11" s="41">
        <f t="shared" si="8"/>
        <v>4.3002915451895045E-2</v>
      </c>
      <c r="AH11" s="42">
        <f t="shared" si="3"/>
        <v>2</v>
      </c>
      <c r="AI11" s="40">
        <f t="shared" si="4"/>
        <v>1.1796718254512766</v>
      </c>
      <c r="AJ11" s="40">
        <f t="shared" si="5"/>
        <v>3.2141545840719661</v>
      </c>
      <c r="AK11" s="43">
        <f t="shared" si="6"/>
        <v>3.1796718254512766</v>
      </c>
    </row>
    <row r="12" spans="1:37" ht="12.75" customHeight="1" x14ac:dyDescent="0.45">
      <c r="A12" s="37">
        <f t="shared" si="9"/>
        <v>9</v>
      </c>
      <c r="B12" s="38" t="s">
        <v>6</v>
      </c>
      <c r="C12" s="39">
        <v>3</v>
      </c>
      <c r="D12" s="39">
        <v>3</v>
      </c>
      <c r="E12" s="39">
        <v>0</v>
      </c>
      <c r="F12" s="39">
        <v>0</v>
      </c>
      <c r="G12" s="39">
        <v>5</v>
      </c>
      <c r="H12" s="39">
        <v>2</v>
      </c>
      <c r="I12" s="39">
        <v>2</v>
      </c>
      <c r="J12" s="39">
        <v>4</v>
      </c>
      <c r="K12" s="39">
        <v>3</v>
      </c>
      <c r="L12" s="39">
        <v>0</v>
      </c>
      <c r="M12" s="39">
        <v>6</v>
      </c>
      <c r="N12" s="39">
        <v>2</v>
      </c>
      <c r="O12" s="39">
        <v>4</v>
      </c>
      <c r="P12" s="39">
        <v>1</v>
      </c>
      <c r="Q12" s="39">
        <v>4</v>
      </c>
      <c r="R12" s="39">
        <v>4</v>
      </c>
      <c r="S12" s="39">
        <v>0</v>
      </c>
      <c r="T12" s="39">
        <v>1</v>
      </c>
      <c r="U12" s="39">
        <v>0</v>
      </c>
      <c r="V12" s="39">
        <v>1</v>
      </c>
      <c r="W12" s="39">
        <v>2</v>
      </c>
      <c r="X12" s="39">
        <v>1</v>
      </c>
      <c r="Y12" s="39">
        <v>1</v>
      </c>
      <c r="Z12" s="39">
        <v>2</v>
      </c>
      <c r="AA12" s="39">
        <v>4</v>
      </c>
      <c r="AB12" s="39">
        <v>1</v>
      </c>
      <c r="AC12" s="39">
        <v>1</v>
      </c>
      <c r="AD12" s="39">
        <v>0</v>
      </c>
      <c r="AE12" s="39">
        <v>1</v>
      </c>
      <c r="AF12" s="40">
        <f t="shared" si="7"/>
        <v>2</v>
      </c>
      <c r="AG12" s="41">
        <f t="shared" si="8"/>
        <v>4.2274052478134115E-2</v>
      </c>
      <c r="AH12" s="42">
        <f t="shared" si="3"/>
        <v>2</v>
      </c>
      <c r="AI12" s="40">
        <f t="shared" si="4"/>
        <v>1.6903085094570331</v>
      </c>
      <c r="AJ12" s="40">
        <f t="shared" si="5"/>
        <v>3.6903085094570329</v>
      </c>
      <c r="AK12" s="43">
        <f t="shared" si="6"/>
        <v>3.6903085094570329</v>
      </c>
    </row>
    <row r="13" spans="1:37" ht="12.75" customHeight="1" x14ac:dyDescent="0.45">
      <c r="A13" s="37">
        <f t="shared" si="9"/>
        <v>10</v>
      </c>
      <c r="B13" s="38" t="s">
        <v>14</v>
      </c>
      <c r="C13" s="39">
        <v>0</v>
      </c>
      <c r="D13" s="39">
        <v>0</v>
      </c>
      <c r="E13" s="39">
        <v>0</v>
      </c>
      <c r="F13" s="39">
        <v>5</v>
      </c>
      <c r="G13" s="39">
        <v>1</v>
      </c>
      <c r="H13" s="39">
        <v>1</v>
      </c>
      <c r="I13" s="39">
        <v>2</v>
      </c>
      <c r="J13" s="39">
        <v>3</v>
      </c>
      <c r="K13" s="39">
        <v>1</v>
      </c>
      <c r="L13" s="39">
        <v>3</v>
      </c>
      <c r="M13" s="39">
        <v>0</v>
      </c>
      <c r="N13" s="39">
        <v>1</v>
      </c>
      <c r="O13" s="39">
        <v>3</v>
      </c>
      <c r="P13" s="39">
        <v>2</v>
      </c>
      <c r="Q13" s="39">
        <v>1</v>
      </c>
      <c r="R13" s="39">
        <v>0</v>
      </c>
      <c r="S13" s="39">
        <v>1</v>
      </c>
      <c r="T13" s="39">
        <v>2</v>
      </c>
      <c r="U13" s="39">
        <v>1</v>
      </c>
      <c r="V13" s="39">
        <v>1</v>
      </c>
      <c r="W13" s="39">
        <v>6</v>
      </c>
      <c r="X13" s="39">
        <v>3</v>
      </c>
      <c r="Y13" s="39">
        <v>1</v>
      </c>
      <c r="Z13" s="39">
        <v>0</v>
      </c>
      <c r="AA13" s="39">
        <v>1</v>
      </c>
      <c r="AB13" s="39">
        <v>2</v>
      </c>
      <c r="AC13" s="39">
        <v>0</v>
      </c>
      <c r="AD13" s="39">
        <v>2</v>
      </c>
      <c r="AE13" s="39">
        <v>2</v>
      </c>
      <c r="AF13" s="40">
        <f t="shared" si="7"/>
        <v>1.5517241379310345</v>
      </c>
      <c r="AG13" s="41">
        <f t="shared" si="8"/>
        <v>3.2798833819241986E-2</v>
      </c>
      <c r="AH13" s="42">
        <f t="shared" si="3"/>
        <v>1</v>
      </c>
      <c r="AI13" s="40">
        <f t="shared" si="4"/>
        <v>1.4780829016125614</v>
      </c>
      <c r="AJ13" s="40">
        <f t="shared" si="5"/>
        <v>3.0298070395435959</v>
      </c>
      <c r="AK13" s="43">
        <f t="shared" si="6"/>
        <v>2.4780829016125612</v>
      </c>
    </row>
    <row r="14" spans="1:37" ht="12.75" customHeight="1" x14ac:dyDescent="0.45">
      <c r="A14" s="37">
        <f t="shared" si="9"/>
        <v>11</v>
      </c>
      <c r="B14" s="38" t="s">
        <v>16</v>
      </c>
      <c r="C14" s="39">
        <v>1</v>
      </c>
      <c r="D14" s="39">
        <v>4</v>
      </c>
      <c r="E14" s="39">
        <v>0</v>
      </c>
      <c r="F14" s="39">
        <v>4</v>
      </c>
      <c r="G14" s="39">
        <v>2</v>
      </c>
      <c r="H14" s="39">
        <v>1</v>
      </c>
      <c r="I14" s="39">
        <v>1</v>
      </c>
      <c r="J14" s="39">
        <v>0</v>
      </c>
      <c r="K14" s="39">
        <v>4</v>
      </c>
      <c r="L14" s="39">
        <v>1</v>
      </c>
      <c r="M14" s="39">
        <v>0</v>
      </c>
      <c r="N14" s="39">
        <v>1</v>
      </c>
      <c r="O14" s="39">
        <v>0</v>
      </c>
      <c r="P14" s="39">
        <v>2</v>
      </c>
      <c r="Q14" s="39">
        <v>2</v>
      </c>
      <c r="R14" s="39">
        <v>0</v>
      </c>
      <c r="S14" s="39">
        <v>0</v>
      </c>
      <c r="T14" s="39">
        <v>1</v>
      </c>
      <c r="U14" s="39">
        <v>1</v>
      </c>
      <c r="V14" s="39">
        <v>0</v>
      </c>
      <c r="W14" s="39">
        <v>2</v>
      </c>
      <c r="X14" s="39">
        <v>3</v>
      </c>
      <c r="Y14" s="39">
        <v>1</v>
      </c>
      <c r="Z14" s="39">
        <v>1</v>
      </c>
      <c r="AA14" s="39">
        <v>1</v>
      </c>
      <c r="AB14" s="39">
        <v>1</v>
      </c>
      <c r="AC14" s="39">
        <v>0</v>
      </c>
      <c r="AD14" s="39">
        <v>2</v>
      </c>
      <c r="AE14" s="39">
        <v>0</v>
      </c>
      <c r="AF14" s="40">
        <f t="shared" si="7"/>
        <v>1.2413793103448276</v>
      </c>
      <c r="AG14" s="41">
        <f t="shared" si="8"/>
        <v>2.623906705539359E-2</v>
      </c>
      <c r="AH14" s="42">
        <f t="shared" si="3"/>
        <v>1</v>
      </c>
      <c r="AI14" s="40">
        <f t="shared" si="4"/>
        <v>1.2437033527158516</v>
      </c>
      <c r="AJ14" s="40">
        <f t="shared" si="5"/>
        <v>2.4850826630606795</v>
      </c>
      <c r="AK14" s="43">
        <f t="shared" si="6"/>
        <v>2.2437033527158516</v>
      </c>
    </row>
    <row r="15" spans="1:37" ht="12.75" customHeight="1" x14ac:dyDescent="0.45">
      <c r="A15" s="37">
        <f t="shared" si="9"/>
        <v>12</v>
      </c>
      <c r="B15" s="38" t="s">
        <v>58</v>
      </c>
      <c r="C15" s="39">
        <v>0</v>
      </c>
      <c r="D15" s="39">
        <v>0</v>
      </c>
      <c r="E15" s="39">
        <v>1</v>
      </c>
      <c r="F15" s="39">
        <v>0</v>
      </c>
      <c r="G15" s="39">
        <v>2</v>
      </c>
      <c r="H15" s="39">
        <v>0</v>
      </c>
      <c r="I15" s="39">
        <v>1</v>
      </c>
      <c r="J15" s="39">
        <v>0</v>
      </c>
      <c r="K15" s="39">
        <v>1</v>
      </c>
      <c r="L15" s="39">
        <v>2</v>
      </c>
      <c r="M15" s="39">
        <v>2</v>
      </c>
      <c r="N15" s="39">
        <v>0</v>
      </c>
      <c r="O15" s="39">
        <v>0</v>
      </c>
      <c r="P15" s="39">
        <v>0</v>
      </c>
      <c r="Q15" s="39">
        <v>1</v>
      </c>
      <c r="R15" s="39">
        <v>2</v>
      </c>
      <c r="S15" s="39">
        <v>2</v>
      </c>
      <c r="T15" s="39">
        <v>2</v>
      </c>
      <c r="U15" s="39">
        <v>2</v>
      </c>
      <c r="V15" s="39">
        <v>2</v>
      </c>
      <c r="W15" s="39">
        <v>5</v>
      </c>
      <c r="X15" s="39">
        <v>1</v>
      </c>
      <c r="Y15" s="39">
        <v>0</v>
      </c>
      <c r="Z15" s="39">
        <v>3</v>
      </c>
      <c r="AA15" s="39">
        <v>0</v>
      </c>
      <c r="AB15" s="39">
        <v>0</v>
      </c>
      <c r="AC15" s="39">
        <v>1</v>
      </c>
      <c r="AD15" s="39">
        <v>1</v>
      </c>
      <c r="AE15" s="39">
        <v>2</v>
      </c>
      <c r="AF15" s="40">
        <f t="shared" si="7"/>
        <v>1.1379310344827587</v>
      </c>
      <c r="AG15" s="41">
        <f t="shared" si="8"/>
        <v>2.4052478134110791E-2</v>
      </c>
      <c r="AH15" s="42">
        <f t="shared" si="3"/>
        <v>1</v>
      </c>
      <c r="AI15" s="40">
        <f t="shared" si="4"/>
        <v>1.1869570316881279</v>
      </c>
      <c r="AJ15" s="40">
        <f t="shared" si="5"/>
        <v>2.3248880661708866</v>
      </c>
      <c r="AK15" s="43">
        <f t="shared" si="6"/>
        <v>2.1869570316881282</v>
      </c>
    </row>
    <row r="16" spans="1:37" ht="12.75" customHeight="1" x14ac:dyDescent="0.45">
      <c r="A16" s="37">
        <f t="shared" si="9"/>
        <v>13</v>
      </c>
      <c r="B16" s="38" t="s">
        <v>3</v>
      </c>
      <c r="C16" s="39">
        <v>0</v>
      </c>
      <c r="D16" s="39">
        <v>2</v>
      </c>
      <c r="E16" s="39">
        <v>3</v>
      </c>
      <c r="F16" s="39">
        <v>0</v>
      </c>
      <c r="G16" s="39">
        <v>0</v>
      </c>
      <c r="H16" s="39">
        <v>1</v>
      </c>
      <c r="I16" s="39">
        <v>1</v>
      </c>
      <c r="J16" s="39">
        <v>1</v>
      </c>
      <c r="K16" s="39">
        <v>2</v>
      </c>
      <c r="L16" s="39">
        <v>0</v>
      </c>
      <c r="M16" s="39">
        <v>0</v>
      </c>
      <c r="N16" s="39">
        <v>3</v>
      </c>
      <c r="O16" s="39">
        <v>0</v>
      </c>
      <c r="P16" s="39">
        <v>1</v>
      </c>
      <c r="Q16" s="39">
        <v>1</v>
      </c>
      <c r="R16" s="39">
        <v>1</v>
      </c>
      <c r="S16" s="39">
        <v>1</v>
      </c>
      <c r="T16" s="39">
        <v>0</v>
      </c>
      <c r="U16" s="39">
        <v>0</v>
      </c>
      <c r="V16" s="39">
        <v>0</v>
      </c>
      <c r="W16" s="39">
        <v>2</v>
      </c>
      <c r="X16" s="39">
        <v>1</v>
      </c>
      <c r="Y16" s="39">
        <v>3</v>
      </c>
      <c r="Z16" s="39">
        <v>0</v>
      </c>
      <c r="AA16" s="39">
        <v>4</v>
      </c>
      <c r="AB16" s="39">
        <v>3</v>
      </c>
      <c r="AC16" s="39">
        <v>0</v>
      </c>
      <c r="AD16" s="39">
        <v>0</v>
      </c>
      <c r="AE16" s="39">
        <v>1</v>
      </c>
      <c r="AF16" s="40">
        <f t="shared" si="7"/>
        <v>1.0689655172413792</v>
      </c>
      <c r="AG16" s="41">
        <f t="shared" si="8"/>
        <v>2.2594752186588924E-2</v>
      </c>
      <c r="AH16" s="42">
        <f t="shared" si="3"/>
        <v>1</v>
      </c>
      <c r="AI16" s="40">
        <f t="shared" si="4"/>
        <v>1.193166090784114</v>
      </c>
      <c r="AJ16" s="40">
        <f t="shared" si="5"/>
        <v>2.2621316080254932</v>
      </c>
      <c r="AK16" s="43">
        <f t="shared" si="6"/>
        <v>2.1931660907841142</v>
      </c>
    </row>
    <row r="17" spans="1:37" ht="12.75" customHeight="1" x14ac:dyDescent="0.45">
      <c r="A17" s="37">
        <f t="shared" si="9"/>
        <v>14</v>
      </c>
      <c r="B17" s="38" t="s">
        <v>7</v>
      </c>
      <c r="C17" s="39">
        <v>2</v>
      </c>
      <c r="D17" s="39">
        <v>1</v>
      </c>
      <c r="E17" s="39">
        <v>0</v>
      </c>
      <c r="F17" s="39">
        <v>3</v>
      </c>
      <c r="G17" s="39">
        <v>1</v>
      </c>
      <c r="H17" s="39">
        <v>1</v>
      </c>
      <c r="I17" s="39">
        <v>3</v>
      </c>
      <c r="J17" s="39">
        <v>1</v>
      </c>
      <c r="K17" s="39">
        <v>1</v>
      </c>
      <c r="L17" s="39">
        <v>1</v>
      </c>
      <c r="M17" s="39">
        <v>2</v>
      </c>
      <c r="N17" s="39">
        <v>2</v>
      </c>
      <c r="O17" s="39">
        <v>0</v>
      </c>
      <c r="P17" s="39">
        <v>1</v>
      </c>
      <c r="Q17" s="39">
        <v>2</v>
      </c>
      <c r="R17" s="39">
        <v>2</v>
      </c>
      <c r="S17" s="39">
        <v>1</v>
      </c>
      <c r="T17" s="39">
        <v>1</v>
      </c>
      <c r="U17" s="39">
        <v>1</v>
      </c>
      <c r="V17" s="39">
        <v>0</v>
      </c>
      <c r="W17" s="39">
        <v>1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1</v>
      </c>
      <c r="AD17" s="39">
        <v>0</v>
      </c>
      <c r="AE17" s="39">
        <v>0</v>
      </c>
      <c r="AF17" s="40">
        <f t="shared" si="7"/>
        <v>0.96551724137931039</v>
      </c>
      <c r="AG17" s="41">
        <f t="shared" si="8"/>
        <v>2.0408163265306128E-2</v>
      </c>
      <c r="AH17" s="42">
        <f t="shared" si="3"/>
        <v>1</v>
      </c>
      <c r="AI17" s="40">
        <f t="shared" si="4"/>
        <v>0.90564730681152872</v>
      </c>
      <c r="AJ17" s="40">
        <f t="shared" si="5"/>
        <v>1.8711645481908392</v>
      </c>
      <c r="AK17" s="43">
        <f t="shared" si="6"/>
        <v>1.9056473068115287</v>
      </c>
    </row>
    <row r="18" spans="1:37" ht="12.75" customHeight="1" x14ac:dyDescent="0.45">
      <c r="A18" s="37">
        <f t="shared" si="9"/>
        <v>15</v>
      </c>
      <c r="B18" s="38" t="s">
        <v>13</v>
      </c>
      <c r="C18" s="39">
        <v>0</v>
      </c>
      <c r="D18" s="39">
        <v>1</v>
      </c>
      <c r="E18" s="39">
        <v>0</v>
      </c>
      <c r="F18" s="39">
        <v>1</v>
      </c>
      <c r="G18" s="39">
        <v>1</v>
      </c>
      <c r="H18" s="39">
        <v>1</v>
      </c>
      <c r="I18" s="39">
        <v>0</v>
      </c>
      <c r="J18" s="39">
        <v>0</v>
      </c>
      <c r="K18" s="39">
        <v>2</v>
      </c>
      <c r="L18" s="39">
        <v>1</v>
      </c>
      <c r="M18" s="39">
        <v>4</v>
      </c>
      <c r="N18" s="39">
        <v>3</v>
      </c>
      <c r="O18" s="39">
        <v>0</v>
      </c>
      <c r="P18" s="39">
        <v>0</v>
      </c>
      <c r="Q18" s="39">
        <v>0</v>
      </c>
      <c r="R18" s="39">
        <v>0</v>
      </c>
      <c r="S18" s="39">
        <v>2</v>
      </c>
      <c r="T18" s="39">
        <v>0</v>
      </c>
      <c r="U18" s="39">
        <v>1</v>
      </c>
      <c r="V18" s="39">
        <v>2</v>
      </c>
      <c r="W18" s="39">
        <v>0</v>
      </c>
      <c r="X18" s="39">
        <v>1</v>
      </c>
      <c r="Y18" s="39">
        <v>0</v>
      </c>
      <c r="Z18" s="39">
        <v>1</v>
      </c>
      <c r="AA18" s="39">
        <v>2</v>
      </c>
      <c r="AB18" s="39">
        <v>2</v>
      </c>
      <c r="AC18" s="39">
        <v>0</v>
      </c>
      <c r="AD18" s="39">
        <v>2</v>
      </c>
      <c r="AE18" s="39">
        <v>0</v>
      </c>
      <c r="AF18" s="40">
        <f t="shared" si="7"/>
        <v>0.93103448275862066</v>
      </c>
      <c r="AG18" s="41">
        <f t="shared" si="8"/>
        <v>1.9679300291545191E-2</v>
      </c>
      <c r="AH18" s="42">
        <f t="shared" si="3"/>
        <v>1</v>
      </c>
      <c r="AI18" s="40">
        <f t="shared" si="4"/>
        <v>1.0667385033281394</v>
      </c>
      <c r="AJ18" s="40">
        <f t="shared" si="5"/>
        <v>1.9977729860867601</v>
      </c>
      <c r="AK18" s="43">
        <f t="shared" si="6"/>
        <v>2.0667385033281391</v>
      </c>
    </row>
    <row r="19" spans="1:37" ht="12.75" customHeight="1" x14ac:dyDescent="0.45">
      <c r="A19" s="37">
        <f t="shared" si="9"/>
        <v>16</v>
      </c>
      <c r="B19" s="38" t="s">
        <v>26</v>
      </c>
      <c r="C19" s="39">
        <v>2</v>
      </c>
      <c r="D19" s="39">
        <v>0</v>
      </c>
      <c r="E19" s="39">
        <v>0</v>
      </c>
      <c r="F19" s="39">
        <v>0</v>
      </c>
      <c r="G19" s="39">
        <v>1</v>
      </c>
      <c r="H19" s="39">
        <v>0</v>
      </c>
      <c r="I19" s="39">
        <v>2</v>
      </c>
      <c r="J19" s="39">
        <v>0</v>
      </c>
      <c r="K19" s="39">
        <v>0</v>
      </c>
      <c r="L19" s="39">
        <v>2</v>
      </c>
      <c r="M19" s="39">
        <v>0</v>
      </c>
      <c r="N19" s="39">
        <v>1</v>
      </c>
      <c r="O19" s="39">
        <v>0</v>
      </c>
      <c r="P19" s="39">
        <v>0</v>
      </c>
      <c r="Q19" s="39">
        <v>1</v>
      </c>
      <c r="R19" s="39">
        <v>0</v>
      </c>
      <c r="S19" s="39">
        <v>3</v>
      </c>
      <c r="T19" s="39">
        <v>1</v>
      </c>
      <c r="U19" s="39">
        <v>1</v>
      </c>
      <c r="V19" s="39">
        <v>6</v>
      </c>
      <c r="W19" s="39">
        <v>1</v>
      </c>
      <c r="X19" s="39">
        <v>0</v>
      </c>
      <c r="Y19" s="39">
        <v>1</v>
      </c>
      <c r="Z19" s="39">
        <v>0</v>
      </c>
      <c r="AA19" s="39">
        <v>0</v>
      </c>
      <c r="AB19" s="39">
        <v>1</v>
      </c>
      <c r="AC19" s="39">
        <v>0</v>
      </c>
      <c r="AD19" s="39">
        <v>1</v>
      </c>
      <c r="AE19" s="39">
        <v>1</v>
      </c>
      <c r="AF19" s="40">
        <f t="shared" si="7"/>
        <v>0.86206896551724133</v>
      </c>
      <c r="AG19" s="41">
        <f t="shared" si="8"/>
        <v>1.8221574344023325E-2</v>
      </c>
      <c r="AH19" s="42">
        <f t="shared" si="3"/>
        <v>1</v>
      </c>
      <c r="AI19" s="40">
        <f t="shared" si="4"/>
        <v>1.2740301053584275</v>
      </c>
      <c r="AJ19" s="40">
        <f t="shared" si="5"/>
        <v>2.1360990708756686</v>
      </c>
      <c r="AK19" s="43">
        <f t="shared" si="6"/>
        <v>2.2740301053584275</v>
      </c>
    </row>
    <row r="20" spans="1:37" ht="12.75" customHeight="1" x14ac:dyDescent="0.45">
      <c r="A20" s="37">
        <f t="shared" si="9"/>
        <v>17</v>
      </c>
      <c r="B20" s="38" t="s">
        <v>15</v>
      </c>
      <c r="C20" s="39">
        <v>1</v>
      </c>
      <c r="D20" s="39">
        <v>2</v>
      </c>
      <c r="E20" s="39">
        <v>2</v>
      </c>
      <c r="F20" s="39">
        <v>0</v>
      </c>
      <c r="G20" s="39">
        <v>3</v>
      </c>
      <c r="H20" s="39">
        <v>1</v>
      </c>
      <c r="I20" s="39">
        <v>3</v>
      </c>
      <c r="J20" s="39">
        <v>0</v>
      </c>
      <c r="K20" s="39">
        <v>1</v>
      </c>
      <c r="L20" s="39">
        <v>0</v>
      </c>
      <c r="M20" s="39">
        <v>0</v>
      </c>
      <c r="N20" s="39">
        <v>0</v>
      </c>
      <c r="O20" s="39">
        <v>1</v>
      </c>
      <c r="P20" s="39">
        <v>0</v>
      </c>
      <c r="Q20" s="39">
        <v>2</v>
      </c>
      <c r="R20" s="39">
        <v>0</v>
      </c>
      <c r="S20" s="39">
        <v>0</v>
      </c>
      <c r="T20" s="39">
        <v>1</v>
      </c>
      <c r="U20" s="39">
        <v>0</v>
      </c>
      <c r="V20" s="39">
        <v>1</v>
      </c>
      <c r="W20" s="39">
        <v>1</v>
      </c>
      <c r="X20" s="39">
        <v>1</v>
      </c>
      <c r="Y20" s="39">
        <v>1</v>
      </c>
      <c r="Z20" s="39">
        <v>0</v>
      </c>
      <c r="AA20" s="39">
        <v>1</v>
      </c>
      <c r="AB20" s="39">
        <v>1</v>
      </c>
      <c r="AC20" s="39">
        <v>1</v>
      </c>
      <c r="AD20" s="39">
        <v>0</v>
      </c>
      <c r="AE20" s="39">
        <v>0</v>
      </c>
      <c r="AF20" s="40">
        <f t="shared" si="7"/>
        <v>0.82758620689655171</v>
      </c>
      <c r="AG20" s="41">
        <f t="shared" si="8"/>
        <v>1.7492711370262395E-2</v>
      </c>
      <c r="AH20" s="42">
        <f t="shared" si="3"/>
        <v>1</v>
      </c>
      <c r="AI20" s="40">
        <f t="shared" si="4"/>
        <v>0.88917961857471173</v>
      </c>
      <c r="AJ20" s="40">
        <f t="shared" si="5"/>
        <v>1.7167658254712634</v>
      </c>
      <c r="AK20" s="43">
        <f t="shared" si="6"/>
        <v>1.8891796185747118</v>
      </c>
    </row>
    <row r="21" spans="1:37" ht="12.75" customHeight="1" x14ac:dyDescent="0.45">
      <c r="A21" s="37">
        <f t="shared" si="9"/>
        <v>18</v>
      </c>
      <c r="B21" s="38" t="s">
        <v>10</v>
      </c>
      <c r="C21" s="39">
        <v>1</v>
      </c>
      <c r="D21" s="39">
        <v>1</v>
      </c>
      <c r="E21" s="39">
        <v>0</v>
      </c>
      <c r="F21" s="39">
        <v>0</v>
      </c>
      <c r="G21" s="39">
        <v>1</v>
      </c>
      <c r="H21" s="39">
        <v>0</v>
      </c>
      <c r="I21" s="39">
        <v>1</v>
      </c>
      <c r="J21" s="39">
        <v>1</v>
      </c>
      <c r="K21" s="39">
        <v>2</v>
      </c>
      <c r="L21" s="39">
        <v>0</v>
      </c>
      <c r="M21" s="39">
        <v>1</v>
      </c>
      <c r="N21" s="39">
        <v>0</v>
      </c>
      <c r="O21" s="39">
        <v>0</v>
      </c>
      <c r="P21" s="39">
        <v>1</v>
      </c>
      <c r="Q21" s="39">
        <v>1</v>
      </c>
      <c r="R21" s="39">
        <v>1</v>
      </c>
      <c r="S21" s="39">
        <v>1</v>
      </c>
      <c r="T21" s="39">
        <v>0</v>
      </c>
      <c r="U21" s="39">
        <v>1</v>
      </c>
      <c r="V21" s="39">
        <v>0</v>
      </c>
      <c r="W21" s="39">
        <v>2</v>
      </c>
      <c r="X21" s="39">
        <v>1</v>
      </c>
      <c r="Y21" s="39">
        <v>2</v>
      </c>
      <c r="Z21" s="39">
        <v>0</v>
      </c>
      <c r="AA21" s="39">
        <v>0</v>
      </c>
      <c r="AB21" s="39">
        <v>1</v>
      </c>
      <c r="AC21" s="39">
        <v>0</v>
      </c>
      <c r="AD21" s="39">
        <v>0</v>
      </c>
      <c r="AE21" s="39">
        <v>0</v>
      </c>
      <c r="AF21" s="40">
        <f t="shared" si="7"/>
        <v>0.65517241379310343</v>
      </c>
      <c r="AG21" s="41">
        <f t="shared" si="8"/>
        <v>1.3848396501457728E-2</v>
      </c>
      <c r="AH21" s="42">
        <f t="shared" si="3"/>
        <v>1</v>
      </c>
      <c r="AI21" s="40">
        <f t="shared" si="4"/>
        <v>0.66953406341198618</v>
      </c>
      <c r="AJ21" s="40">
        <f t="shared" si="5"/>
        <v>1.3247064772050896</v>
      </c>
      <c r="AK21" s="43">
        <f t="shared" si="6"/>
        <v>1.6695340634119862</v>
      </c>
    </row>
    <row r="22" spans="1:37" ht="12.75" customHeight="1" x14ac:dyDescent="0.45">
      <c r="A22" s="37">
        <f t="shared" si="9"/>
        <v>19</v>
      </c>
      <c r="B22" s="38" t="s">
        <v>18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0</v>
      </c>
      <c r="L22" s="39">
        <v>1</v>
      </c>
      <c r="M22" s="39">
        <v>1</v>
      </c>
      <c r="N22" s="39">
        <v>0</v>
      </c>
      <c r="O22" s="39">
        <v>3</v>
      </c>
      <c r="P22" s="39">
        <v>0</v>
      </c>
      <c r="Q22" s="39">
        <v>0</v>
      </c>
      <c r="R22" s="39">
        <v>0</v>
      </c>
      <c r="S22" s="39">
        <v>3</v>
      </c>
      <c r="T22" s="39">
        <v>0</v>
      </c>
      <c r="U22" s="39">
        <v>0</v>
      </c>
      <c r="V22" s="39">
        <v>0</v>
      </c>
      <c r="W22" s="39">
        <v>2</v>
      </c>
      <c r="X22" s="39">
        <v>1</v>
      </c>
      <c r="Y22" s="39">
        <v>0</v>
      </c>
      <c r="Z22" s="39">
        <v>0</v>
      </c>
      <c r="AA22" s="39">
        <v>0</v>
      </c>
      <c r="AB22" s="39">
        <v>4</v>
      </c>
      <c r="AC22" s="39">
        <v>0</v>
      </c>
      <c r="AD22" s="39">
        <v>1</v>
      </c>
      <c r="AE22" s="39">
        <v>0</v>
      </c>
      <c r="AF22" s="40">
        <f t="shared" si="7"/>
        <v>0.58620689655172409</v>
      </c>
      <c r="AG22" s="41">
        <f t="shared" si="8"/>
        <v>1.239067055393586E-2</v>
      </c>
      <c r="AH22" s="42">
        <f t="shared" si="3"/>
        <v>0</v>
      </c>
      <c r="AI22" s="40">
        <f t="shared" si="4"/>
        <v>1.0861873483267168</v>
      </c>
      <c r="AJ22" s="40">
        <f t="shared" si="5"/>
        <v>1.6723942448784408</v>
      </c>
      <c r="AK22" s="43">
        <f t="shared" si="6"/>
        <v>1.0861873483267168</v>
      </c>
    </row>
    <row r="23" spans="1:37" ht="12.75" customHeight="1" x14ac:dyDescent="0.45">
      <c r="A23" s="37">
        <f t="shared" si="9"/>
        <v>20</v>
      </c>
      <c r="B23" s="38" t="s">
        <v>60</v>
      </c>
      <c r="C23" s="39">
        <v>0</v>
      </c>
      <c r="D23" s="39">
        <v>0</v>
      </c>
      <c r="E23" s="39">
        <v>0</v>
      </c>
      <c r="F23" s="39">
        <v>0</v>
      </c>
      <c r="G23" s="39">
        <v>3</v>
      </c>
      <c r="H23" s="39">
        <v>0</v>
      </c>
      <c r="I23" s="39">
        <v>2</v>
      </c>
      <c r="J23" s="39">
        <v>1</v>
      </c>
      <c r="K23" s="39">
        <v>2</v>
      </c>
      <c r="L23" s="39">
        <v>0</v>
      </c>
      <c r="M23" s="39">
        <v>1</v>
      </c>
      <c r="N23" s="39">
        <v>1</v>
      </c>
      <c r="O23" s="39">
        <v>2</v>
      </c>
      <c r="P23" s="39">
        <v>1</v>
      </c>
      <c r="Q23" s="39">
        <v>1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1</v>
      </c>
      <c r="AC23" s="39">
        <v>1</v>
      </c>
      <c r="AD23" s="39">
        <v>0</v>
      </c>
      <c r="AE23" s="39">
        <v>1</v>
      </c>
      <c r="AF23" s="40">
        <f t="shared" si="7"/>
        <v>0.58620689655172409</v>
      </c>
      <c r="AG23" s="41">
        <f t="shared" si="8"/>
        <v>1.239067055393586E-2</v>
      </c>
      <c r="AH23" s="42">
        <f t="shared" si="3"/>
        <v>0</v>
      </c>
      <c r="AI23" s="40">
        <f t="shared" si="4"/>
        <v>0.82450164078977106</v>
      </c>
      <c r="AJ23" s="40">
        <f t="shared" si="5"/>
        <v>1.4107085373414952</v>
      </c>
      <c r="AK23" s="43">
        <f t="shared" si="6"/>
        <v>0.82450164078977106</v>
      </c>
    </row>
    <row r="24" spans="1:37" ht="12.75" customHeight="1" x14ac:dyDescent="0.45">
      <c r="A24" s="37">
        <f t="shared" si="9"/>
        <v>21</v>
      </c>
      <c r="B24" s="38" t="s">
        <v>50</v>
      </c>
      <c r="C24" s="39">
        <v>0</v>
      </c>
      <c r="D24" s="39">
        <v>0</v>
      </c>
      <c r="E24" s="39">
        <v>1</v>
      </c>
      <c r="F24" s="39">
        <v>1</v>
      </c>
      <c r="G24" s="39">
        <v>4</v>
      </c>
      <c r="H24" s="39">
        <v>0</v>
      </c>
      <c r="I24" s="39">
        <v>0</v>
      </c>
      <c r="J24" s="39">
        <v>2</v>
      </c>
      <c r="K24" s="39">
        <v>0</v>
      </c>
      <c r="L24" s="39">
        <v>0</v>
      </c>
      <c r="M24" s="39">
        <v>0</v>
      </c>
      <c r="N24" s="39">
        <v>1</v>
      </c>
      <c r="O24" s="39">
        <v>0</v>
      </c>
      <c r="P24" s="39">
        <v>0</v>
      </c>
      <c r="Q24" s="39">
        <v>0</v>
      </c>
      <c r="R24" s="39">
        <v>0</v>
      </c>
      <c r="S24" s="39">
        <v>1</v>
      </c>
      <c r="T24" s="39">
        <v>0</v>
      </c>
      <c r="U24" s="39">
        <v>1</v>
      </c>
      <c r="V24" s="39">
        <v>0</v>
      </c>
      <c r="W24" s="39">
        <v>0</v>
      </c>
      <c r="X24" s="39">
        <v>1</v>
      </c>
      <c r="Y24" s="39">
        <v>2</v>
      </c>
      <c r="Z24" s="39">
        <v>0</v>
      </c>
      <c r="AA24" s="39">
        <v>2</v>
      </c>
      <c r="AB24" s="39">
        <v>0</v>
      </c>
      <c r="AC24" s="39">
        <v>0</v>
      </c>
      <c r="AD24" s="39">
        <v>0</v>
      </c>
      <c r="AE24" s="39">
        <v>0</v>
      </c>
      <c r="AF24" s="40">
        <f t="shared" si="7"/>
        <v>0.55172413793103448</v>
      </c>
      <c r="AG24" s="41">
        <f t="shared" si="8"/>
        <v>1.1661807580174929E-2</v>
      </c>
      <c r="AH24" s="42">
        <f t="shared" si="3"/>
        <v>0</v>
      </c>
      <c r="AI24" s="40">
        <f t="shared" si="4"/>
        <v>0.94816389845064397</v>
      </c>
      <c r="AJ24" s="40">
        <f t="shared" si="5"/>
        <v>1.4998880363816784</v>
      </c>
      <c r="AK24" s="43">
        <f t="shared" si="6"/>
        <v>0.94816389845064397</v>
      </c>
    </row>
    <row r="25" spans="1:37" ht="12.75" customHeight="1" x14ac:dyDescent="0.45">
      <c r="A25" s="37">
        <f t="shared" si="9"/>
        <v>22</v>
      </c>
      <c r="B25" s="38" t="s">
        <v>21</v>
      </c>
      <c r="C25" s="39">
        <v>0</v>
      </c>
      <c r="D25" s="39">
        <v>0</v>
      </c>
      <c r="E25" s="39">
        <v>0</v>
      </c>
      <c r="F25" s="39">
        <v>0</v>
      </c>
      <c r="G25" s="39">
        <v>1</v>
      </c>
      <c r="H25" s="39">
        <v>0</v>
      </c>
      <c r="I25" s="39">
        <v>2</v>
      </c>
      <c r="J25" s="39">
        <v>0</v>
      </c>
      <c r="K25" s="39">
        <v>0</v>
      </c>
      <c r="L25" s="39">
        <v>1</v>
      </c>
      <c r="M25" s="39">
        <v>1</v>
      </c>
      <c r="N25" s="39">
        <v>2</v>
      </c>
      <c r="O25" s="39">
        <v>0</v>
      </c>
      <c r="P25" s="39">
        <v>1</v>
      </c>
      <c r="Q25" s="39">
        <v>1</v>
      </c>
      <c r="R25" s="39">
        <v>0</v>
      </c>
      <c r="S25" s="39">
        <v>2</v>
      </c>
      <c r="T25" s="39">
        <v>1</v>
      </c>
      <c r="U25" s="39">
        <v>1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1</v>
      </c>
      <c r="AC25" s="39">
        <v>0</v>
      </c>
      <c r="AD25" s="39">
        <v>2</v>
      </c>
      <c r="AE25" s="39">
        <v>0</v>
      </c>
      <c r="AF25" s="40">
        <f t="shared" si="7"/>
        <v>0.55172413793103448</v>
      </c>
      <c r="AG25" s="41">
        <f t="shared" si="8"/>
        <v>1.1661807580174929E-2</v>
      </c>
      <c r="AH25" s="42">
        <f t="shared" si="3"/>
        <v>0</v>
      </c>
      <c r="AI25" s="40">
        <f t="shared" si="4"/>
        <v>0.73611950197115827</v>
      </c>
      <c r="AJ25" s="40">
        <f t="shared" si="5"/>
        <v>1.2878436399021926</v>
      </c>
      <c r="AK25" s="43">
        <f t="shared" si="6"/>
        <v>0.73611950197115827</v>
      </c>
    </row>
    <row r="26" spans="1:37" ht="12.75" customHeight="1" x14ac:dyDescent="0.45">
      <c r="A26" s="37">
        <f t="shared" si="9"/>
        <v>23</v>
      </c>
      <c r="B26" s="38" t="s">
        <v>9</v>
      </c>
      <c r="C26" s="39">
        <v>1</v>
      </c>
      <c r="D26" s="39">
        <v>1</v>
      </c>
      <c r="E26" s="39">
        <v>0</v>
      </c>
      <c r="F26" s="39">
        <v>1</v>
      </c>
      <c r="G26" s="39">
        <v>0</v>
      </c>
      <c r="H26" s="39">
        <v>2</v>
      </c>
      <c r="I26" s="39">
        <v>1</v>
      </c>
      <c r="J26" s="39">
        <v>0</v>
      </c>
      <c r="K26" s="39">
        <v>0</v>
      </c>
      <c r="L26" s="39">
        <v>2</v>
      </c>
      <c r="M26" s="39">
        <v>2</v>
      </c>
      <c r="N26" s="39">
        <v>0</v>
      </c>
      <c r="O26" s="39">
        <v>0</v>
      </c>
      <c r="P26" s="39">
        <v>1</v>
      </c>
      <c r="Q26" s="39">
        <v>0</v>
      </c>
      <c r="R26" s="39">
        <v>0</v>
      </c>
      <c r="S26" s="39">
        <v>0</v>
      </c>
      <c r="T26" s="39">
        <v>0</v>
      </c>
      <c r="U26" s="39">
        <v>1</v>
      </c>
      <c r="V26" s="39">
        <v>0</v>
      </c>
      <c r="W26" s="39">
        <v>0</v>
      </c>
      <c r="X26" s="39">
        <v>1</v>
      </c>
      <c r="Y26" s="39">
        <v>0</v>
      </c>
      <c r="Z26" s="39">
        <v>2</v>
      </c>
      <c r="AA26" s="39">
        <v>0</v>
      </c>
      <c r="AB26" s="39">
        <v>0</v>
      </c>
      <c r="AC26" s="39">
        <v>0</v>
      </c>
      <c r="AD26" s="39">
        <v>1</v>
      </c>
      <c r="AE26" s="39">
        <v>0</v>
      </c>
      <c r="AF26" s="40">
        <f t="shared" si="7"/>
        <v>0.55172413793103448</v>
      </c>
      <c r="AG26" s="41">
        <f t="shared" si="8"/>
        <v>1.1661807580174929E-2</v>
      </c>
      <c r="AH26" s="42">
        <f t="shared" si="3"/>
        <v>0</v>
      </c>
      <c r="AI26" s="40">
        <f t="shared" si="4"/>
        <v>0.73611950197115827</v>
      </c>
      <c r="AJ26" s="40">
        <f t="shared" si="5"/>
        <v>1.2878436399021926</v>
      </c>
      <c r="AK26" s="43">
        <f t="shared" si="6"/>
        <v>0.73611950197115827</v>
      </c>
    </row>
    <row r="27" spans="1:37" ht="12.75" customHeight="1" x14ac:dyDescent="0.45">
      <c r="A27" s="37">
        <f t="shared" si="9"/>
        <v>24</v>
      </c>
      <c r="B27" s="38" t="s">
        <v>24</v>
      </c>
      <c r="C27" s="39">
        <v>2</v>
      </c>
      <c r="D27" s="39">
        <v>2</v>
      </c>
      <c r="E27" s="39">
        <v>0</v>
      </c>
      <c r="F27" s="39">
        <v>0</v>
      </c>
      <c r="G27" s="39">
        <v>0</v>
      </c>
      <c r="H27" s="39">
        <v>0</v>
      </c>
      <c r="I27" s="39">
        <v>1</v>
      </c>
      <c r="J27" s="39">
        <v>0</v>
      </c>
      <c r="K27" s="39">
        <v>0</v>
      </c>
      <c r="L27" s="39">
        <v>1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1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1</v>
      </c>
      <c r="AC27" s="39">
        <v>0</v>
      </c>
      <c r="AD27" s="39">
        <v>2</v>
      </c>
      <c r="AE27" s="39">
        <v>0</v>
      </c>
      <c r="AF27" s="40">
        <f t="shared" si="7"/>
        <v>0.34482758620689657</v>
      </c>
      <c r="AG27" s="41">
        <f t="shared" si="8"/>
        <v>7.2886297376093308E-3</v>
      </c>
      <c r="AH27" s="42">
        <f t="shared" si="3"/>
        <v>0</v>
      </c>
      <c r="AI27" s="40">
        <f t="shared" si="4"/>
        <v>0.66953406341198618</v>
      </c>
      <c r="AJ27" s="40">
        <f t="shared" si="5"/>
        <v>1.0143616496188828</v>
      </c>
      <c r="AK27" s="43">
        <f t="shared" si="6"/>
        <v>0.66953406341198618</v>
      </c>
    </row>
    <row r="28" spans="1:37" ht="12.75" customHeight="1" x14ac:dyDescent="0.45">
      <c r="A28" s="37">
        <f t="shared" si="9"/>
        <v>25</v>
      </c>
      <c r="B28" s="38" t="s">
        <v>19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1</v>
      </c>
      <c r="I28" s="39">
        <v>0</v>
      </c>
      <c r="J28" s="39">
        <v>2</v>
      </c>
      <c r="K28" s="39">
        <v>0</v>
      </c>
      <c r="L28" s="39">
        <v>0</v>
      </c>
      <c r="M28" s="39">
        <v>2</v>
      </c>
      <c r="N28" s="39">
        <v>0</v>
      </c>
      <c r="O28" s="39">
        <v>0</v>
      </c>
      <c r="P28" s="39">
        <v>0</v>
      </c>
      <c r="Q28" s="39">
        <v>0</v>
      </c>
      <c r="R28" s="39">
        <v>1</v>
      </c>
      <c r="S28" s="39">
        <v>2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1</v>
      </c>
      <c r="AD28" s="39">
        <v>1</v>
      </c>
      <c r="AE28" s="39">
        <v>0</v>
      </c>
      <c r="AF28" s="40">
        <f t="shared" si="7"/>
        <v>0.34482758620689657</v>
      </c>
      <c r="AG28" s="41">
        <f t="shared" si="8"/>
        <v>7.2886297376093308E-3</v>
      </c>
      <c r="AH28" s="42">
        <f t="shared" si="3"/>
        <v>0</v>
      </c>
      <c r="AI28" s="40">
        <f t="shared" si="4"/>
        <v>0.66953406341198618</v>
      </c>
      <c r="AJ28" s="40">
        <f t="shared" si="5"/>
        <v>1.0143616496188828</v>
      </c>
      <c r="AK28" s="43">
        <f t="shared" si="6"/>
        <v>0.66953406341198618</v>
      </c>
    </row>
    <row r="29" spans="1:37" ht="12.75" customHeight="1" x14ac:dyDescent="0.45">
      <c r="A29" s="37">
        <f t="shared" si="9"/>
        <v>26</v>
      </c>
      <c r="B29" s="38" t="s">
        <v>17</v>
      </c>
      <c r="C29" s="39">
        <v>0</v>
      </c>
      <c r="D29" s="39">
        <v>1</v>
      </c>
      <c r="E29" s="39">
        <v>0</v>
      </c>
      <c r="F29" s="39">
        <v>0</v>
      </c>
      <c r="G29" s="39">
        <v>1</v>
      </c>
      <c r="H29" s="39">
        <v>0</v>
      </c>
      <c r="I29" s="39">
        <v>0</v>
      </c>
      <c r="J29" s="39">
        <v>2</v>
      </c>
      <c r="K29" s="39">
        <v>1</v>
      </c>
      <c r="L29" s="39">
        <v>1</v>
      </c>
      <c r="M29" s="39">
        <v>0</v>
      </c>
      <c r="N29" s="39">
        <v>0</v>
      </c>
      <c r="O29" s="39">
        <v>0</v>
      </c>
      <c r="P29" s="39">
        <v>1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1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1</v>
      </c>
      <c r="AE29" s="39">
        <v>0</v>
      </c>
      <c r="AF29" s="40">
        <f t="shared" si="7"/>
        <v>0.31034482758620691</v>
      </c>
      <c r="AG29" s="41">
        <f t="shared" si="8"/>
        <v>6.5597667638483976E-3</v>
      </c>
      <c r="AH29" s="42">
        <f t="shared" si="3"/>
        <v>0</v>
      </c>
      <c r="AI29" s="40">
        <f t="shared" si="4"/>
        <v>0.54139029200370969</v>
      </c>
      <c r="AJ29" s="40">
        <f t="shared" si="5"/>
        <v>0.85173511958991655</v>
      </c>
      <c r="AK29" s="43">
        <f t="shared" si="6"/>
        <v>0.54139029200370969</v>
      </c>
    </row>
    <row r="30" spans="1:37" ht="12.75" customHeight="1" x14ac:dyDescent="0.45">
      <c r="A30" s="37">
        <f t="shared" si="9"/>
        <v>27</v>
      </c>
      <c r="B30" s="38" t="s">
        <v>11</v>
      </c>
      <c r="C30" s="39">
        <v>0</v>
      </c>
      <c r="D30" s="39">
        <v>2</v>
      </c>
      <c r="E30" s="39">
        <v>0</v>
      </c>
      <c r="F30" s="39">
        <v>1</v>
      </c>
      <c r="G30" s="39">
        <v>0</v>
      </c>
      <c r="H30" s="39">
        <v>1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1</v>
      </c>
      <c r="O30" s="39">
        <v>1</v>
      </c>
      <c r="P30" s="39">
        <v>1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1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1</v>
      </c>
      <c r="AD30" s="39">
        <v>0</v>
      </c>
      <c r="AE30" s="39">
        <v>0</v>
      </c>
      <c r="AF30" s="40">
        <f t="shared" si="7"/>
        <v>0.31034482758620691</v>
      </c>
      <c r="AG30" s="41">
        <f t="shared" si="8"/>
        <v>6.5597667638483976E-3</v>
      </c>
      <c r="AH30" s="42">
        <f t="shared" si="3"/>
        <v>0</v>
      </c>
      <c r="AI30" s="40">
        <f t="shared" si="4"/>
        <v>0.54139029200370969</v>
      </c>
      <c r="AJ30" s="40">
        <f t="shared" si="5"/>
        <v>0.85173511958991655</v>
      </c>
      <c r="AK30" s="43">
        <f t="shared" si="6"/>
        <v>0.54139029200370969</v>
      </c>
    </row>
    <row r="31" spans="1:37" ht="12.75" customHeight="1" x14ac:dyDescent="0.45">
      <c r="A31" s="37">
        <f t="shared" si="9"/>
        <v>28</v>
      </c>
      <c r="B31" s="38" t="s">
        <v>22</v>
      </c>
      <c r="C31" s="39">
        <v>1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1</v>
      </c>
      <c r="P31" s="39">
        <v>1</v>
      </c>
      <c r="Q31" s="39">
        <v>0</v>
      </c>
      <c r="R31" s="39">
        <v>0</v>
      </c>
      <c r="S31" s="39">
        <v>1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1</v>
      </c>
      <c r="AD31" s="39">
        <v>0</v>
      </c>
      <c r="AE31" s="39">
        <v>0</v>
      </c>
      <c r="AF31" s="40">
        <f t="shared" si="7"/>
        <v>0.17241379310344829</v>
      </c>
      <c r="AG31" s="41">
        <f t="shared" si="8"/>
        <v>3.6443148688046654E-3</v>
      </c>
      <c r="AH31" s="42">
        <f t="shared" si="3"/>
        <v>0</v>
      </c>
      <c r="AI31" s="40">
        <f t="shared" si="4"/>
        <v>0.38442587221924479</v>
      </c>
      <c r="AJ31" s="40">
        <f t="shared" si="5"/>
        <v>0.55683966532269302</v>
      </c>
      <c r="AK31" s="43">
        <f t="shared" si="6"/>
        <v>0.38442587221924479</v>
      </c>
    </row>
    <row r="32" spans="1:37" ht="12.75" customHeight="1" x14ac:dyDescent="0.45">
      <c r="A32" s="37">
        <f t="shared" si="9"/>
        <v>29</v>
      </c>
      <c r="B32" s="38" t="s">
        <v>20</v>
      </c>
      <c r="C32" s="39">
        <v>1</v>
      </c>
      <c r="D32" s="39">
        <v>0</v>
      </c>
      <c r="E32" s="39">
        <v>0</v>
      </c>
      <c r="F32" s="39">
        <v>0</v>
      </c>
      <c r="G32" s="39">
        <v>0</v>
      </c>
      <c r="H32" s="39">
        <v>1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40">
        <f t="shared" si="7"/>
        <v>0.13793103448275862</v>
      </c>
      <c r="AG32" s="41">
        <f t="shared" si="8"/>
        <v>2.9154518950437322E-3</v>
      </c>
      <c r="AH32" s="42">
        <f t="shared" si="3"/>
        <v>0</v>
      </c>
      <c r="AI32" s="40">
        <f t="shared" si="4"/>
        <v>0.35093120317179821</v>
      </c>
      <c r="AJ32" s="40">
        <f t="shared" si="5"/>
        <v>0.48886223765455683</v>
      </c>
      <c r="AK32" s="43">
        <f t="shared" si="6"/>
        <v>0.35093120317179821</v>
      </c>
    </row>
    <row r="33" spans="1:37" ht="12.75" customHeight="1" x14ac:dyDescent="0.45">
      <c r="A33" s="37">
        <f t="shared" si="9"/>
        <v>30</v>
      </c>
      <c r="B33" s="38" t="s">
        <v>28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1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1</v>
      </c>
      <c r="Z33" s="39">
        <v>0</v>
      </c>
      <c r="AA33" s="39">
        <v>0</v>
      </c>
      <c r="AB33" s="39">
        <v>0</v>
      </c>
      <c r="AC33" s="39">
        <v>1</v>
      </c>
      <c r="AD33" s="39">
        <v>1</v>
      </c>
      <c r="AE33" s="39">
        <v>0</v>
      </c>
      <c r="AF33" s="40">
        <f t="shared" si="7"/>
        <v>0.13793103448275862</v>
      </c>
      <c r="AG33" s="41">
        <f t="shared" si="8"/>
        <v>2.9154518950437322E-3</v>
      </c>
      <c r="AH33" s="42">
        <f t="shared" si="3"/>
        <v>0</v>
      </c>
      <c r="AI33" s="40">
        <f t="shared" si="4"/>
        <v>0.35093120317179821</v>
      </c>
      <c r="AJ33" s="40">
        <f t="shared" si="5"/>
        <v>0.48886223765455683</v>
      </c>
      <c r="AK33" s="43">
        <f t="shared" si="6"/>
        <v>0.35093120317179821</v>
      </c>
    </row>
    <row r="34" spans="1:37" ht="12.75" customHeight="1" x14ac:dyDescent="0.45">
      <c r="A34" s="37">
        <v>31</v>
      </c>
      <c r="B34" s="38" t="s">
        <v>23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1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1</v>
      </c>
      <c r="AE34" s="39">
        <v>1</v>
      </c>
      <c r="AF34" s="40">
        <f t="shared" si="7"/>
        <v>0.13793103448275862</v>
      </c>
      <c r="AG34" s="41">
        <f t="shared" si="8"/>
        <v>2.9154518950437322E-3</v>
      </c>
      <c r="AH34" s="42">
        <f t="shared" si="3"/>
        <v>0</v>
      </c>
      <c r="AI34" s="40">
        <f t="shared" si="4"/>
        <v>0.35093120317179821</v>
      </c>
      <c r="AJ34" s="40">
        <f t="shared" si="5"/>
        <v>0.48886223765455683</v>
      </c>
      <c r="AK34" s="43">
        <f t="shared" si="6"/>
        <v>0.35093120317179821</v>
      </c>
    </row>
    <row r="35" spans="1:37" ht="12.75" customHeight="1" x14ac:dyDescent="0.45">
      <c r="A35" s="37">
        <v>32</v>
      </c>
      <c r="B35" s="38" t="s">
        <v>25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3.4482758620689655E-2</v>
      </c>
      <c r="AG35" s="41">
        <f t="shared" si="8"/>
        <v>7.2886297376093304E-4</v>
      </c>
      <c r="AH35" s="42">
        <f t="shared" si="3"/>
        <v>0</v>
      </c>
      <c r="AI35" s="40">
        <f t="shared" si="4"/>
        <v>0.18569533817705186</v>
      </c>
      <c r="AJ35" s="40">
        <f t="shared" si="5"/>
        <v>0.22017809679774153</v>
      </c>
      <c r="AK35" s="43">
        <f t="shared" si="6"/>
        <v>0.18569533817705186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71</v>
      </c>
      <c r="D37" s="55">
        <f t="shared" si="10"/>
        <v>46</v>
      </c>
      <c r="E37" s="55">
        <f t="shared" si="10"/>
        <v>45</v>
      </c>
      <c r="F37" s="55">
        <f t="shared" si="10"/>
        <v>56</v>
      </c>
      <c r="G37" s="55">
        <f t="shared" si="10"/>
        <v>43</v>
      </c>
      <c r="H37" s="55">
        <f t="shared" si="10"/>
        <v>34</v>
      </c>
      <c r="I37" s="55">
        <f t="shared" si="10"/>
        <v>58</v>
      </c>
      <c r="J37" s="55">
        <f t="shared" si="10"/>
        <v>58</v>
      </c>
      <c r="K37" s="55">
        <f t="shared" si="10"/>
        <v>64</v>
      </c>
      <c r="L37" s="55">
        <f t="shared" si="10"/>
        <v>59</v>
      </c>
      <c r="M37" s="55">
        <f t="shared" si="10"/>
        <v>58</v>
      </c>
      <c r="N37" s="55">
        <f t="shared" si="10"/>
        <v>49</v>
      </c>
      <c r="O37" s="55">
        <f t="shared" si="10"/>
        <v>47</v>
      </c>
      <c r="P37" s="55">
        <f t="shared" si="10"/>
        <v>48</v>
      </c>
      <c r="Q37" s="55">
        <f t="shared" si="10"/>
        <v>55</v>
      </c>
      <c r="R37" s="55">
        <f t="shared" si="10"/>
        <v>37</v>
      </c>
      <c r="S37" s="55">
        <f t="shared" si="10"/>
        <v>43</v>
      </c>
      <c r="T37" s="55">
        <f t="shared" si="10"/>
        <v>37</v>
      </c>
      <c r="U37" s="55">
        <f t="shared" si="10"/>
        <v>41</v>
      </c>
      <c r="V37" s="55">
        <f t="shared" si="10"/>
        <v>30</v>
      </c>
      <c r="W37" s="55">
        <f t="shared" si="10"/>
        <v>71</v>
      </c>
      <c r="X37" s="55">
        <f t="shared" si="10"/>
        <v>47</v>
      </c>
      <c r="Y37" s="55">
        <f t="shared" si="10"/>
        <v>46</v>
      </c>
      <c r="Z37" s="55">
        <f t="shared" si="10"/>
        <v>35</v>
      </c>
      <c r="AA37" s="55">
        <f t="shared" si="10"/>
        <v>46</v>
      </c>
      <c r="AB37" s="55">
        <f t="shared" si="10"/>
        <v>47</v>
      </c>
      <c r="AC37" s="55">
        <f t="shared" si="10"/>
        <v>29</v>
      </c>
      <c r="AD37" s="55">
        <f t="shared" si="10"/>
        <v>39</v>
      </c>
      <c r="AE37" s="55">
        <f t="shared" si="10"/>
        <v>33</v>
      </c>
      <c r="AF37" s="40"/>
      <c r="AG37" s="40"/>
      <c r="AI37" s="40"/>
      <c r="AJ37" s="40"/>
      <c r="AK37" s="43"/>
    </row>
    <row r="41" spans="1:37" ht="12.75" hidden="1" customHeight="1" x14ac:dyDescent="0.45">
      <c r="B41" s="44">
        <v>3</v>
      </c>
    </row>
    <row r="42" spans="1:37" ht="12.75" customHeight="1" x14ac:dyDescent="0.45">
      <c r="B42" s="57" t="s">
        <v>36</v>
      </c>
      <c r="C42" s="58">
        <f t="shared" ref="C42:AF42" si="11">$AK$44</f>
        <v>8.8457902536005157</v>
      </c>
      <c r="D42" s="58">
        <f t="shared" si="11"/>
        <v>8.8457902536005157</v>
      </c>
      <c r="E42" s="59">
        <f t="shared" si="11"/>
        <v>8.8457902536005157</v>
      </c>
      <c r="F42" s="59">
        <f t="shared" si="11"/>
        <v>8.8457902536005157</v>
      </c>
      <c r="G42" s="59">
        <f t="shared" si="11"/>
        <v>8.8457902536005157</v>
      </c>
      <c r="H42" s="59">
        <f t="shared" si="11"/>
        <v>8.8457902536005157</v>
      </c>
      <c r="I42" s="59">
        <f t="shared" si="11"/>
        <v>8.8457902536005157</v>
      </c>
      <c r="J42" s="59">
        <f t="shared" si="11"/>
        <v>8.8457902536005157</v>
      </c>
      <c r="K42" s="59">
        <f t="shared" si="11"/>
        <v>8.8457902536005157</v>
      </c>
      <c r="L42" s="59">
        <f t="shared" si="11"/>
        <v>8.8457902536005157</v>
      </c>
      <c r="M42" s="59">
        <f t="shared" si="11"/>
        <v>8.8457902536005157</v>
      </c>
      <c r="N42" s="59">
        <f t="shared" si="11"/>
        <v>8.8457902536005157</v>
      </c>
      <c r="O42" s="59">
        <f t="shared" si="11"/>
        <v>8.8457902536005157</v>
      </c>
      <c r="P42" s="59">
        <f t="shared" si="11"/>
        <v>8.8457902536005157</v>
      </c>
      <c r="Q42" s="59">
        <f t="shared" si="11"/>
        <v>8.8457902536005157</v>
      </c>
      <c r="R42" s="59">
        <f t="shared" si="11"/>
        <v>8.8457902536005157</v>
      </c>
      <c r="S42" s="59">
        <f t="shared" si="11"/>
        <v>8.8457902536005157</v>
      </c>
      <c r="T42" s="59">
        <f t="shared" si="11"/>
        <v>8.8457902536005157</v>
      </c>
      <c r="U42" s="59">
        <f t="shared" si="11"/>
        <v>8.8457902536005157</v>
      </c>
      <c r="V42" s="59">
        <f t="shared" si="11"/>
        <v>8.8457902536005157</v>
      </c>
      <c r="W42" s="59">
        <f t="shared" si="11"/>
        <v>8.8457902536005157</v>
      </c>
      <c r="X42" s="59">
        <f t="shared" si="11"/>
        <v>8.8457902536005157</v>
      </c>
      <c r="Y42" s="59">
        <f t="shared" si="11"/>
        <v>8.8457902536005157</v>
      </c>
      <c r="Z42" s="59">
        <f t="shared" si="11"/>
        <v>8.8457902536005157</v>
      </c>
      <c r="AA42" s="59">
        <f t="shared" si="11"/>
        <v>8.8457902536005157</v>
      </c>
      <c r="AB42" s="59">
        <f t="shared" si="11"/>
        <v>8.8457902536005157</v>
      </c>
      <c r="AC42" s="59">
        <f t="shared" si="11"/>
        <v>8.8457902536005157</v>
      </c>
      <c r="AD42" s="59">
        <f t="shared" si="11"/>
        <v>8.8457902536005157</v>
      </c>
      <c r="AE42" s="59">
        <f t="shared" si="11"/>
        <v>8.8457902536005157</v>
      </c>
      <c r="AF42" s="60">
        <f t="shared" si="11"/>
        <v>8.8457902536005157</v>
      </c>
      <c r="AG42" s="60"/>
      <c r="AH42" s="60">
        <f>$AK$44</f>
        <v>8.8457902536005157</v>
      </c>
      <c r="AI42" s="60">
        <f>$AK$44</f>
        <v>8.8457902536005157</v>
      </c>
      <c r="AJ42" s="60">
        <f>$AK$44</f>
        <v>8.8457902536005157</v>
      </c>
      <c r="AK42" s="60">
        <f>$AK$44</f>
        <v>8.8457902536005157</v>
      </c>
    </row>
    <row r="43" spans="1:37" ht="12.75" customHeight="1" x14ac:dyDescent="0.45">
      <c r="B43" s="57" t="s">
        <v>38</v>
      </c>
      <c r="C43" s="58">
        <f t="shared" ref="C43:AF43" si="12">$AJ$44</f>
        <v>9.0526868053246528</v>
      </c>
      <c r="D43" s="58">
        <f t="shared" si="12"/>
        <v>9.0526868053246528</v>
      </c>
      <c r="E43" s="59">
        <f t="shared" si="12"/>
        <v>9.0526868053246528</v>
      </c>
      <c r="F43" s="59">
        <f t="shared" si="12"/>
        <v>9.0526868053246528</v>
      </c>
      <c r="G43" s="59">
        <f t="shared" si="12"/>
        <v>9.0526868053246528</v>
      </c>
      <c r="H43" s="59">
        <f t="shared" si="12"/>
        <v>9.0526868053246528</v>
      </c>
      <c r="I43" s="59">
        <f t="shared" si="12"/>
        <v>9.0526868053246528</v>
      </c>
      <c r="J43" s="59">
        <f t="shared" si="12"/>
        <v>9.0526868053246528</v>
      </c>
      <c r="K43" s="59">
        <f t="shared" si="12"/>
        <v>9.0526868053246528</v>
      </c>
      <c r="L43" s="59">
        <f t="shared" si="12"/>
        <v>9.0526868053246528</v>
      </c>
      <c r="M43" s="59">
        <f t="shared" si="12"/>
        <v>9.0526868053246528</v>
      </c>
      <c r="N43" s="59">
        <f t="shared" si="12"/>
        <v>9.0526868053246528</v>
      </c>
      <c r="O43" s="59">
        <f t="shared" si="12"/>
        <v>9.0526868053246528</v>
      </c>
      <c r="P43" s="59">
        <f t="shared" si="12"/>
        <v>9.0526868053246528</v>
      </c>
      <c r="Q43" s="59">
        <f t="shared" si="12"/>
        <v>9.0526868053246528</v>
      </c>
      <c r="R43" s="59">
        <f t="shared" si="12"/>
        <v>9.0526868053246528</v>
      </c>
      <c r="S43" s="59">
        <f t="shared" si="12"/>
        <v>9.0526868053246528</v>
      </c>
      <c r="T43" s="59">
        <f t="shared" si="12"/>
        <v>9.0526868053246528</v>
      </c>
      <c r="U43" s="59">
        <f t="shared" si="12"/>
        <v>9.0526868053246528</v>
      </c>
      <c r="V43" s="59">
        <f t="shared" si="12"/>
        <v>9.0526868053246528</v>
      </c>
      <c r="W43" s="59">
        <f t="shared" si="12"/>
        <v>9.0526868053246528</v>
      </c>
      <c r="X43" s="59">
        <f t="shared" si="12"/>
        <v>9.0526868053246528</v>
      </c>
      <c r="Y43" s="59">
        <f t="shared" si="12"/>
        <v>9.0526868053246528</v>
      </c>
      <c r="Z43" s="59">
        <f t="shared" si="12"/>
        <v>9.0526868053246528</v>
      </c>
      <c r="AA43" s="59">
        <f t="shared" si="12"/>
        <v>9.0526868053246528</v>
      </c>
      <c r="AB43" s="59">
        <f t="shared" si="12"/>
        <v>9.0526868053246528</v>
      </c>
      <c r="AC43" s="59">
        <f t="shared" si="12"/>
        <v>9.0526868053246528</v>
      </c>
      <c r="AD43" s="59">
        <f t="shared" si="12"/>
        <v>9.0526868053246528</v>
      </c>
      <c r="AE43" s="59">
        <f t="shared" si="12"/>
        <v>9.0526868053246528</v>
      </c>
      <c r="AF43" s="60">
        <f t="shared" si="12"/>
        <v>9.0526868053246528</v>
      </c>
      <c r="AG43" s="60"/>
      <c r="AH43" s="60">
        <f>$AJ$44</f>
        <v>9.0526868053246528</v>
      </c>
      <c r="AI43" s="60">
        <f>$AJ$44</f>
        <v>9.0526868053246528</v>
      </c>
      <c r="AJ43" s="60">
        <f>$AJ$44</f>
        <v>9.0526868053246528</v>
      </c>
      <c r="AK43" s="60">
        <f>$AJ$44</f>
        <v>9.0526868053246528</v>
      </c>
    </row>
    <row r="44" spans="1:37" ht="12.75" customHeight="1" x14ac:dyDescent="0.45">
      <c r="B44" s="57" t="str">
        <f>INDEX(B3:B33,B41)</f>
        <v>Third-Party Applications Functional Malfunction</v>
      </c>
      <c r="C44" s="57">
        <f t="shared" ref="C44:AF44" si="13">IF(C3="","",VLOOKUP($B$44,$B$1:$AK$37,MATCH(C$1,$B$1:$AK$1,0),0))</f>
        <v>10</v>
      </c>
      <c r="D44" s="57">
        <f t="shared" si="13"/>
        <v>5</v>
      </c>
      <c r="E44" s="61">
        <f t="shared" si="13"/>
        <v>16</v>
      </c>
      <c r="F44" s="61">
        <f t="shared" si="13"/>
        <v>7</v>
      </c>
      <c r="G44" s="61">
        <f t="shared" si="13"/>
        <v>5</v>
      </c>
      <c r="H44" s="61">
        <f t="shared" si="13"/>
        <v>2</v>
      </c>
      <c r="I44" s="61">
        <f t="shared" si="13"/>
        <v>8</v>
      </c>
      <c r="J44" s="61">
        <f t="shared" si="13"/>
        <v>8</v>
      </c>
      <c r="K44" s="61">
        <f t="shared" si="13"/>
        <v>6</v>
      </c>
      <c r="L44" s="61">
        <f t="shared" si="13"/>
        <v>10</v>
      </c>
      <c r="M44" s="61">
        <f t="shared" si="13"/>
        <v>6</v>
      </c>
      <c r="N44" s="61">
        <f t="shared" si="13"/>
        <v>6</v>
      </c>
      <c r="O44" s="61">
        <f t="shared" si="13"/>
        <v>6</v>
      </c>
      <c r="P44" s="61">
        <f t="shared" si="13"/>
        <v>8</v>
      </c>
      <c r="Q44" s="61">
        <f t="shared" si="13"/>
        <v>6</v>
      </c>
      <c r="R44" s="61">
        <f t="shared" si="13"/>
        <v>3</v>
      </c>
      <c r="S44" s="61">
        <f t="shared" si="13"/>
        <v>5</v>
      </c>
      <c r="T44" s="61">
        <f t="shared" si="13"/>
        <v>6</v>
      </c>
      <c r="U44" s="61">
        <f t="shared" si="13"/>
        <v>3</v>
      </c>
      <c r="V44" s="61">
        <f t="shared" si="13"/>
        <v>5</v>
      </c>
      <c r="W44" s="61">
        <f t="shared" si="13"/>
        <v>11</v>
      </c>
      <c r="X44" s="61">
        <f t="shared" si="13"/>
        <v>4</v>
      </c>
      <c r="Y44" s="61">
        <f t="shared" si="13"/>
        <v>7</v>
      </c>
      <c r="Z44" s="61">
        <f t="shared" si="13"/>
        <v>4</v>
      </c>
      <c r="AA44" s="61">
        <f t="shared" si="13"/>
        <v>5</v>
      </c>
      <c r="AB44" s="61">
        <f t="shared" si="13"/>
        <v>4</v>
      </c>
      <c r="AC44" s="61">
        <f t="shared" si="13"/>
        <v>4</v>
      </c>
      <c r="AD44" s="61">
        <f t="shared" si="13"/>
        <v>5</v>
      </c>
      <c r="AE44" s="61">
        <f t="shared" si="13"/>
        <v>5</v>
      </c>
      <c r="AF44" s="60">
        <f t="shared" si="13"/>
        <v>6.2068965517241379</v>
      </c>
      <c r="AG44" s="60"/>
      <c r="AH44" s="60">
        <f>IF(AH3="","",VLOOKUP($B$44,$B$1:$AK$37,MATCH(AH$1,$B$1:$AK$1,0),0))</f>
        <v>6</v>
      </c>
      <c r="AI44" s="60">
        <f>IF(AI3="","",VLOOKUP($B$44,$B$1:$AK$37,MATCH(AI$1,$B$1:$AK$1,0),0))</f>
        <v>2.8457902536005149</v>
      </c>
      <c r="AJ44" s="60">
        <f>IF(AJ3="","",VLOOKUP($B$44,$B$1:$AK$37,MATCH(AJ$1,$B$1:$AK$1,0),0))</f>
        <v>9.0526868053246528</v>
      </c>
      <c r="AK44" s="60">
        <f>IF(AK3="","",VLOOKUP($B$44,$B$1:$AK$37,MATCH(AK$1,$B$1:$AK$1,0),0))</f>
        <v>8.8457902536005157</v>
      </c>
    </row>
    <row r="45" spans="1:37" ht="12.75" customHeight="1" x14ac:dyDescent="0.45">
      <c r="B45" s="57" t="str">
        <f>B44&amp;"%"</f>
        <v>Third-Party Applications Functional Malfunction%</v>
      </c>
      <c r="C45" s="62">
        <f t="shared" ref="C45:AE45" si="14">IF(C44="","",C44/C37)</f>
        <v>0.14084507042253522</v>
      </c>
      <c r="D45" s="62">
        <f t="shared" si="14"/>
        <v>0.10869565217391304</v>
      </c>
      <c r="E45" s="63">
        <f t="shared" si="14"/>
        <v>0.35555555555555557</v>
      </c>
      <c r="F45" s="63">
        <f t="shared" si="14"/>
        <v>0.125</v>
      </c>
      <c r="G45" s="63">
        <f t="shared" si="14"/>
        <v>0.11627906976744186</v>
      </c>
      <c r="H45" s="63">
        <f t="shared" si="14"/>
        <v>5.8823529411764705E-2</v>
      </c>
      <c r="I45" s="63">
        <f t="shared" si="14"/>
        <v>0.13793103448275862</v>
      </c>
      <c r="J45" s="63">
        <f t="shared" si="14"/>
        <v>0.13793103448275862</v>
      </c>
      <c r="K45" s="63">
        <f t="shared" si="14"/>
        <v>9.375E-2</v>
      </c>
      <c r="L45" s="63">
        <f t="shared" si="14"/>
        <v>0.16949152542372881</v>
      </c>
      <c r="M45" s="63">
        <f t="shared" si="14"/>
        <v>0.10344827586206896</v>
      </c>
      <c r="N45" s="63">
        <f t="shared" si="14"/>
        <v>0.12244897959183673</v>
      </c>
      <c r="O45" s="63">
        <f t="shared" si="14"/>
        <v>0.1276595744680851</v>
      </c>
      <c r="P45" s="63">
        <f t="shared" si="14"/>
        <v>0.16666666666666666</v>
      </c>
      <c r="Q45" s="63">
        <f t="shared" si="14"/>
        <v>0.10909090909090909</v>
      </c>
      <c r="R45" s="63">
        <f t="shared" si="14"/>
        <v>8.1081081081081086E-2</v>
      </c>
      <c r="S45" s="63">
        <f t="shared" si="14"/>
        <v>0.11627906976744186</v>
      </c>
      <c r="T45" s="63">
        <f t="shared" si="14"/>
        <v>0.16216216216216217</v>
      </c>
      <c r="U45" s="63">
        <f t="shared" si="14"/>
        <v>7.3170731707317069E-2</v>
      </c>
      <c r="V45" s="63">
        <f t="shared" si="14"/>
        <v>0.16666666666666666</v>
      </c>
      <c r="W45" s="63">
        <f t="shared" si="14"/>
        <v>0.15492957746478872</v>
      </c>
      <c r="X45" s="63">
        <f t="shared" si="14"/>
        <v>8.5106382978723402E-2</v>
      </c>
      <c r="Y45" s="63">
        <f t="shared" si="14"/>
        <v>0.15217391304347827</v>
      </c>
      <c r="Z45" s="63">
        <f t="shared" si="14"/>
        <v>0.11428571428571428</v>
      </c>
      <c r="AA45" s="63">
        <f t="shared" si="14"/>
        <v>0.10869565217391304</v>
      </c>
      <c r="AB45" s="63">
        <f t="shared" si="14"/>
        <v>8.5106382978723402E-2</v>
      </c>
      <c r="AC45" s="63">
        <f t="shared" si="14"/>
        <v>0.13793103448275862</v>
      </c>
      <c r="AD45" s="63">
        <f t="shared" si="14"/>
        <v>0.12820512820512819</v>
      </c>
      <c r="AE45" s="63">
        <f t="shared" si="14"/>
        <v>0.15151515151515152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3" name="Drop Down 1">
              <controlPr defaultSize="0" autoLine="0" autoPict="0">
                <anchor moveWithCells="1">
                  <from>
                    <xdr:col>37</xdr:col>
                    <xdr:colOff>165100</xdr:colOff>
                    <xdr:row>2</xdr:row>
                    <xdr:rowOff>0</xdr:rowOff>
                  </from>
                  <to>
                    <xdr:col>39</xdr:col>
                    <xdr:colOff>247650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3" width="10.1796875" style="42" customWidth="1"/>
    <col min="34" max="34" width="7" style="42" customWidth="1"/>
    <col min="35" max="35" width="16.1796875" style="42" customWidth="1"/>
    <col min="36" max="36" width="14.7265625" style="42" customWidth="1"/>
    <col min="37" max="37" width="5.81640625" style="44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49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83</v>
      </c>
      <c r="D3" s="55">
        <f t="shared" si="2"/>
        <v>85</v>
      </c>
      <c r="E3" s="55">
        <f t="shared" si="2"/>
        <v>84</v>
      </c>
      <c r="F3" s="55">
        <f t="shared" si="2"/>
        <v>52</v>
      </c>
      <c r="G3" s="55">
        <f t="shared" si="2"/>
        <v>73</v>
      </c>
      <c r="H3" s="55">
        <f t="shared" si="2"/>
        <v>87</v>
      </c>
      <c r="I3" s="55">
        <f t="shared" si="2"/>
        <v>54</v>
      </c>
      <c r="J3" s="55">
        <f t="shared" si="2"/>
        <v>54</v>
      </c>
      <c r="K3" s="55">
        <f t="shared" si="2"/>
        <v>56</v>
      </c>
      <c r="L3" s="55">
        <f t="shared" si="2"/>
        <v>63</v>
      </c>
      <c r="M3" s="55">
        <f t="shared" si="2"/>
        <v>53</v>
      </c>
      <c r="N3" s="55">
        <f t="shared" si="2"/>
        <v>53</v>
      </c>
      <c r="O3" s="55">
        <f t="shared" si="2"/>
        <v>67</v>
      </c>
      <c r="P3" s="55">
        <f t="shared" si="2"/>
        <v>58</v>
      </c>
      <c r="Q3" s="55">
        <f t="shared" si="2"/>
        <v>79</v>
      </c>
      <c r="R3" s="55">
        <f t="shared" si="2"/>
        <v>52</v>
      </c>
      <c r="S3" s="55">
        <f t="shared" si="2"/>
        <v>61</v>
      </c>
      <c r="T3" s="55">
        <f t="shared" si="2"/>
        <v>56</v>
      </c>
      <c r="U3" s="55">
        <f t="shared" si="2"/>
        <v>62</v>
      </c>
      <c r="V3" s="55">
        <f t="shared" si="2"/>
        <v>50</v>
      </c>
      <c r="W3" s="55">
        <f t="shared" si="2"/>
        <v>65</v>
      </c>
      <c r="X3" s="55">
        <f t="shared" si="2"/>
        <v>43</v>
      </c>
      <c r="Y3" s="55">
        <f t="shared" si="2"/>
        <v>51</v>
      </c>
      <c r="Z3" s="55">
        <f t="shared" si="2"/>
        <v>74</v>
      </c>
      <c r="AA3" s="55">
        <f t="shared" si="2"/>
        <v>52</v>
      </c>
      <c r="AB3" s="55">
        <f t="shared" si="2"/>
        <v>51</v>
      </c>
      <c r="AC3" s="55">
        <f t="shared" si="2"/>
        <v>46</v>
      </c>
      <c r="AD3" s="55">
        <f t="shared" si="2"/>
        <v>33</v>
      </c>
      <c r="AE3" s="55">
        <f t="shared" si="2"/>
        <v>59</v>
      </c>
      <c r="AF3" s="40">
        <f>SUM(AF4:AF36)</f>
        <v>60.551724137931039</v>
      </c>
      <c r="AG3" s="41">
        <v>1</v>
      </c>
      <c r="AH3" s="42">
        <f t="shared" ref="AH3:AH36" si="3">IFERROR(MEDIAN(C3:AE3),"-")</f>
        <v>56</v>
      </c>
      <c r="AI3" s="40">
        <f t="shared" ref="AI3:AI36" si="4">IFERROR(STDEV(C3:AE3),"-")</f>
        <v>13.547762616800687</v>
      </c>
      <c r="AJ3" s="40">
        <f t="shared" ref="AJ3:AJ36" si="5">IFERROR(AF3+AI3,"")</f>
        <v>74.099486754731728</v>
      </c>
      <c r="AK3" s="43">
        <f t="shared" ref="AK3:AK36" si="6">IFERROR(AH3+AI3,"")</f>
        <v>69.547762616800682</v>
      </c>
    </row>
    <row r="4" spans="1:37" ht="12.75" customHeight="1" x14ac:dyDescent="0.45">
      <c r="A4" s="37">
        <v>1</v>
      </c>
      <c r="B4" s="38" t="s">
        <v>1</v>
      </c>
      <c r="C4" s="39">
        <v>17</v>
      </c>
      <c r="D4" s="39">
        <v>15</v>
      </c>
      <c r="E4" s="39">
        <v>25</v>
      </c>
      <c r="F4" s="39">
        <v>10</v>
      </c>
      <c r="G4" s="39">
        <v>19</v>
      </c>
      <c r="H4" s="39">
        <v>19</v>
      </c>
      <c r="I4" s="39">
        <v>9</v>
      </c>
      <c r="J4" s="39">
        <v>6</v>
      </c>
      <c r="K4" s="39">
        <v>5</v>
      </c>
      <c r="L4" s="39">
        <v>5</v>
      </c>
      <c r="M4" s="39">
        <v>5</v>
      </c>
      <c r="N4" s="39">
        <v>2</v>
      </c>
      <c r="O4" s="39">
        <v>13</v>
      </c>
      <c r="P4" s="39">
        <v>10</v>
      </c>
      <c r="Q4" s="39">
        <v>11</v>
      </c>
      <c r="R4" s="39">
        <v>4</v>
      </c>
      <c r="S4" s="39">
        <v>15</v>
      </c>
      <c r="T4" s="39">
        <v>13</v>
      </c>
      <c r="U4" s="39">
        <v>10</v>
      </c>
      <c r="V4" s="39">
        <v>10</v>
      </c>
      <c r="W4" s="39">
        <v>8</v>
      </c>
      <c r="X4" s="39">
        <v>6</v>
      </c>
      <c r="Y4" s="39">
        <v>10</v>
      </c>
      <c r="Z4" s="39">
        <v>7</v>
      </c>
      <c r="AA4" s="39">
        <v>9</v>
      </c>
      <c r="AB4" s="39">
        <v>5</v>
      </c>
      <c r="AC4" s="39">
        <v>8</v>
      </c>
      <c r="AD4" s="39">
        <v>3</v>
      </c>
      <c r="AE4" s="39">
        <v>13</v>
      </c>
      <c r="AF4" s="40">
        <f t="shared" ref="AF4:AF36" si="7">IFERROR(AVERAGE(C4:AE4),"-")</f>
        <v>10.068965517241379</v>
      </c>
      <c r="AG4" s="41">
        <f t="shared" ref="AG4:AG36" si="8">AF4/$AF$3</f>
        <v>0.16628701594533027</v>
      </c>
      <c r="AH4" s="42">
        <f t="shared" si="3"/>
        <v>10</v>
      </c>
      <c r="AI4" s="40">
        <f t="shared" si="4"/>
        <v>5.3913358699912388</v>
      </c>
      <c r="AJ4" s="40">
        <f t="shared" si="5"/>
        <v>15.460301387232619</v>
      </c>
      <c r="AK4" s="43">
        <f t="shared" si="6"/>
        <v>15.391335869991238</v>
      </c>
    </row>
    <row r="5" spans="1:37" ht="12.75" customHeight="1" x14ac:dyDescent="0.45">
      <c r="A5" s="37">
        <f>+A4+1</f>
        <v>2</v>
      </c>
      <c r="B5" s="38" t="s">
        <v>4</v>
      </c>
      <c r="C5" s="39">
        <v>14</v>
      </c>
      <c r="D5" s="39">
        <v>15</v>
      </c>
      <c r="E5" s="39">
        <v>13</v>
      </c>
      <c r="F5" s="39">
        <v>9</v>
      </c>
      <c r="G5" s="39">
        <v>10</v>
      </c>
      <c r="H5" s="39">
        <v>7</v>
      </c>
      <c r="I5" s="39">
        <v>8</v>
      </c>
      <c r="J5" s="39">
        <v>9</v>
      </c>
      <c r="K5" s="39">
        <v>9</v>
      </c>
      <c r="L5" s="39">
        <v>6</v>
      </c>
      <c r="M5" s="39">
        <v>3</v>
      </c>
      <c r="N5" s="39">
        <v>3</v>
      </c>
      <c r="O5" s="39">
        <v>6</v>
      </c>
      <c r="P5" s="39">
        <v>2</v>
      </c>
      <c r="Q5" s="39">
        <v>13</v>
      </c>
      <c r="R5" s="39">
        <v>13</v>
      </c>
      <c r="S5" s="39">
        <v>9</v>
      </c>
      <c r="T5" s="39">
        <v>6</v>
      </c>
      <c r="U5" s="39">
        <v>7</v>
      </c>
      <c r="V5" s="39">
        <v>6</v>
      </c>
      <c r="W5" s="39">
        <v>8</v>
      </c>
      <c r="X5" s="39">
        <v>4</v>
      </c>
      <c r="Y5" s="39">
        <v>4</v>
      </c>
      <c r="Z5" s="39">
        <v>11</v>
      </c>
      <c r="AA5" s="39">
        <v>8</v>
      </c>
      <c r="AB5" s="39">
        <v>3</v>
      </c>
      <c r="AC5" s="39">
        <v>6</v>
      </c>
      <c r="AD5" s="39">
        <v>2</v>
      </c>
      <c r="AE5" s="39">
        <v>7</v>
      </c>
      <c r="AF5" s="40">
        <f t="shared" si="7"/>
        <v>7.6206896551724137</v>
      </c>
      <c r="AG5" s="41">
        <f t="shared" si="8"/>
        <v>0.12585421412300682</v>
      </c>
      <c r="AH5" s="42">
        <f t="shared" si="3"/>
        <v>7</v>
      </c>
      <c r="AI5" s="40">
        <f t="shared" si="4"/>
        <v>3.6587838836680642</v>
      </c>
      <c r="AJ5" s="40">
        <f t="shared" si="5"/>
        <v>11.279473538840477</v>
      </c>
      <c r="AK5" s="43">
        <f t="shared" si="6"/>
        <v>10.658783883668065</v>
      </c>
    </row>
    <row r="6" spans="1:37" ht="12.75" customHeight="1" x14ac:dyDescent="0.45">
      <c r="A6" s="37">
        <f t="shared" ref="A6:A33" si="9">+A5+1</f>
        <v>3</v>
      </c>
      <c r="B6" s="38" t="s">
        <v>2</v>
      </c>
      <c r="C6" s="39">
        <v>10</v>
      </c>
      <c r="D6" s="39">
        <v>7</v>
      </c>
      <c r="E6" s="39">
        <v>7</v>
      </c>
      <c r="F6" s="39">
        <v>6</v>
      </c>
      <c r="G6" s="39">
        <v>4</v>
      </c>
      <c r="H6" s="39">
        <v>13</v>
      </c>
      <c r="I6" s="39">
        <v>1</v>
      </c>
      <c r="J6" s="39">
        <v>7</v>
      </c>
      <c r="K6" s="39">
        <v>2</v>
      </c>
      <c r="L6" s="39">
        <v>8</v>
      </c>
      <c r="M6" s="39">
        <v>8</v>
      </c>
      <c r="N6" s="39">
        <v>7</v>
      </c>
      <c r="O6" s="39">
        <v>11</v>
      </c>
      <c r="P6" s="39">
        <v>14</v>
      </c>
      <c r="Q6" s="39">
        <v>12</v>
      </c>
      <c r="R6" s="39">
        <v>12</v>
      </c>
      <c r="S6" s="39">
        <v>9</v>
      </c>
      <c r="T6" s="39">
        <v>5</v>
      </c>
      <c r="U6" s="39">
        <v>12</v>
      </c>
      <c r="V6" s="39">
        <v>4</v>
      </c>
      <c r="W6" s="39">
        <v>9</v>
      </c>
      <c r="X6" s="39">
        <v>6</v>
      </c>
      <c r="Y6" s="39">
        <v>5</v>
      </c>
      <c r="Z6" s="39">
        <v>12</v>
      </c>
      <c r="AA6" s="39">
        <v>4</v>
      </c>
      <c r="AB6" s="39">
        <v>9</v>
      </c>
      <c r="AC6" s="39">
        <v>8</v>
      </c>
      <c r="AD6" s="39">
        <v>3</v>
      </c>
      <c r="AE6" s="39">
        <v>3</v>
      </c>
      <c r="AF6" s="40">
        <f t="shared" si="7"/>
        <v>7.5172413793103452</v>
      </c>
      <c r="AG6" s="41">
        <f t="shared" si="8"/>
        <v>0.12414578587699317</v>
      </c>
      <c r="AH6" s="42">
        <f t="shared" si="3"/>
        <v>7</v>
      </c>
      <c r="AI6" s="40">
        <f t="shared" si="4"/>
        <v>3.5215732041961467</v>
      </c>
      <c r="AJ6" s="40">
        <f t="shared" si="5"/>
        <v>11.038814583506491</v>
      </c>
      <c r="AK6" s="43">
        <f t="shared" si="6"/>
        <v>10.521573204196146</v>
      </c>
    </row>
    <row r="7" spans="1:37" ht="12.75" customHeight="1" x14ac:dyDescent="0.45">
      <c r="A7" s="37">
        <f t="shared" si="9"/>
        <v>4</v>
      </c>
      <c r="B7" s="38" t="s">
        <v>0</v>
      </c>
      <c r="C7" s="39">
        <v>19</v>
      </c>
      <c r="D7" s="39">
        <v>7</v>
      </c>
      <c r="E7" s="39">
        <v>10</v>
      </c>
      <c r="F7" s="39">
        <v>3</v>
      </c>
      <c r="G7" s="39">
        <v>5</v>
      </c>
      <c r="H7" s="39">
        <v>7</v>
      </c>
      <c r="I7" s="39">
        <v>11</v>
      </c>
      <c r="J7" s="39">
        <v>4</v>
      </c>
      <c r="K7" s="39">
        <v>9</v>
      </c>
      <c r="L7" s="39">
        <v>10</v>
      </c>
      <c r="M7" s="39">
        <v>4</v>
      </c>
      <c r="N7" s="39">
        <v>5</v>
      </c>
      <c r="O7" s="39">
        <v>8</v>
      </c>
      <c r="P7" s="39">
        <v>7</v>
      </c>
      <c r="Q7" s="39">
        <v>10</v>
      </c>
      <c r="R7" s="39">
        <v>5</v>
      </c>
      <c r="S7" s="39">
        <v>5</v>
      </c>
      <c r="T7" s="39">
        <v>4</v>
      </c>
      <c r="U7" s="39">
        <v>8</v>
      </c>
      <c r="V7" s="39">
        <v>2</v>
      </c>
      <c r="W7" s="39">
        <v>6</v>
      </c>
      <c r="X7" s="39">
        <v>6</v>
      </c>
      <c r="Y7" s="39">
        <v>4</v>
      </c>
      <c r="Z7" s="39">
        <v>3</v>
      </c>
      <c r="AA7" s="39">
        <v>8</v>
      </c>
      <c r="AB7" s="39">
        <v>5</v>
      </c>
      <c r="AC7" s="39">
        <v>6</v>
      </c>
      <c r="AD7" s="39">
        <v>0</v>
      </c>
      <c r="AE7" s="39">
        <v>5</v>
      </c>
      <c r="AF7" s="40">
        <f t="shared" si="7"/>
        <v>6.4137931034482758</v>
      </c>
      <c r="AG7" s="41">
        <f t="shared" si="8"/>
        <v>0.10592255125284737</v>
      </c>
      <c r="AH7" s="42">
        <f t="shared" si="3"/>
        <v>6</v>
      </c>
      <c r="AI7" s="40">
        <f t="shared" si="4"/>
        <v>3.5508272816678161</v>
      </c>
      <c r="AJ7" s="40">
        <f t="shared" si="5"/>
        <v>9.9646203851160919</v>
      </c>
      <c r="AK7" s="43">
        <f t="shared" si="6"/>
        <v>9.5508272816678161</v>
      </c>
    </row>
    <row r="8" spans="1:37" ht="12.75" customHeight="1" x14ac:dyDescent="0.45">
      <c r="A8" s="37">
        <f t="shared" si="9"/>
        <v>5</v>
      </c>
      <c r="B8" s="38" t="s">
        <v>5</v>
      </c>
      <c r="C8" s="39">
        <v>0</v>
      </c>
      <c r="D8" s="39">
        <v>4</v>
      </c>
      <c r="E8" s="39">
        <v>6</v>
      </c>
      <c r="F8" s="39">
        <v>5</v>
      </c>
      <c r="G8" s="39">
        <v>7</v>
      </c>
      <c r="H8" s="39">
        <v>2</v>
      </c>
      <c r="I8" s="39">
        <v>3</v>
      </c>
      <c r="J8" s="39">
        <v>2</v>
      </c>
      <c r="K8" s="39">
        <v>6</v>
      </c>
      <c r="L8" s="39">
        <v>3</v>
      </c>
      <c r="M8" s="39">
        <v>2</v>
      </c>
      <c r="N8" s="39">
        <v>5</v>
      </c>
      <c r="O8" s="39">
        <v>4</v>
      </c>
      <c r="P8" s="39">
        <v>2</v>
      </c>
      <c r="Q8" s="39">
        <v>2</v>
      </c>
      <c r="R8" s="39">
        <v>2</v>
      </c>
      <c r="S8" s="39">
        <v>2</v>
      </c>
      <c r="T8" s="39">
        <v>2</v>
      </c>
      <c r="U8" s="39">
        <v>4</v>
      </c>
      <c r="V8" s="39">
        <v>8</v>
      </c>
      <c r="W8" s="39">
        <v>6</v>
      </c>
      <c r="X8" s="39">
        <v>0</v>
      </c>
      <c r="Y8" s="39">
        <v>6</v>
      </c>
      <c r="Z8" s="39">
        <v>2</v>
      </c>
      <c r="AA8" s="39">
        <v>3</v>
      </c>
      <c r="AB8" s="39">
        <v>3</v>
      </c>
      <c r="AC8" s="39">
        <v>1</v>
      </c>
      <c r="AD8" s="39">
        <v>1</v>
      </c>
      <c r="AE8" s="39">
        <v>8</v>
      </c>
      <c r="AF8" s="40">
        <f t="shared" si="7"/>
        <v>3.4827586206896552</v>
      </c>
      <c r="AG8" s="41">
        <f t="shared" si="8"/>
        <v>5.7517084282460135E-2</v>
      </c>
      <c r="AH8" s="42">
        <f t="shared" si="3"/>
        <v>3</v>
      </c>
      <c r="AI8" s="40">
        <f t="shared" si="4"/>
        <v>2.2459597002995086</v>
      </c>
      <c r="AJ8" s="40">
        <f t="shared" si="5"/>
        <v>5.7287183209891639</v>
      </c>
      <c r="AK8" s="43">
        <f t="shared" si="6"/>
        <v>5.2459597002995082</v>
      </c>
    </row>
    <row r="9" spans="1:37" ht="12.75" customHeight="1" x14ac:dyDescent="0.45">
      <c r="A9" s="37">
        <f t="shared" si="9"/>
        <v>6</v>
      </c>
      <c r="B9" s="38" t="s">
        <v>51</v>
      </c>
      <c r="C9" s="39">
        <v>2</v>
      </c>
      <c r="D9" s="39">
        <v>4</v>
      </c>
      <c r="E9" s="39">
        <v>3</v>
      </c>
      <c r="F9" s="39">
        <v>1</v>
      </c>
      <c r="G9" s="39">
        <v>3</v>
      </c>
      <c r="H9" s="39">
        <v>9</v>
      </c>
      <c r="I9" s="39">
        <v>0</v>
      </c>
      <c r="J9" s="39">
        <v>1</v>
      </c>
      <c r="K9" s="39">
        <v>4</v>
      </c>
      <c r="L9" s="39">
        <v>2</v>
      </c>
      <c r="M9" s="39">
        <v>6</v>
      </c>
      <c r="N9" s="39">
        <v>1</v>
      </c>
      <c r="O9" s="39">
        <v>3</v>
      </c>
      <c r="P9" s="39">
        <v>3</v>
      </c>
      <c r="Q9" s="39">
        <v>1</v>
      </c>
      <c r="R9" s="39">
        <v>3</v>
      </c>
      <c r="S9" s="39">
        <v>3</v>
      </c>
      <c r="T9" s="39">
        <v>5</v>
      </c>
      <c r="U9" s="39">
        <v>2</v>
      </c>
      <c r="V9" s="39">
        <v>2</v>
      </c>
      <c r="W9" s="39">
        <v>1</v>
      </c>
      <c r="X9" s="39">
        <v>2</v>
      </c>
      <c r="Y9" s="39">
        <v>2</v>
      </c>
      <c r="Z9" s="39">
        <v>1</v>
      </c>
      <c r="AA9" s="39">
        <v>3</v>
      </c>
      <c r="AB9" s="39">
        <v>3</v>
      </c>
      <c r="AC9" s="39">
        <v>3</v>
      </c>
      <c r="AD9" s="39">
        <v>3</v>
      </c>
      <c r="AE9" s="39">
        <v>1</v>
      </c>
      <c r="AF9" s="40">
        <f t="shared" si="7"/>
        <v>2.6551724137931036</v>
      </c>
      <c r="AG9" s="41">
        <f t="shared" si="8"/>
        <v>4.3849658314350795E-2</v>
      </c>
      <c r="AH9" s="42">
        <f t="shared" si="3"/>
        <v>3</v>
      </c>
      <c r="AI9" s="40">
        <f t="shared" si="4"/>
        <v>1.7983298217466261</v>
      </c>
      <c r="AJ9" s="40">
        <f t="shared" si="5"/>
        <v>4.4535022355397302</v>
      </c>
      <c r="AK9" s="43">
        <f t="shared" si="6"/>
        <v>4.7983298217466261</v>
      </c>
    </row>
    <row r="10" spans="1:37" ht="12.75" customHeight="1" x14ac:dyDescent="0.45">
      <c r="A10" s="37">
        <f t="shared" si="9"/>
        <v>7</v>
      </c>
      <c r="B10" s="38" t="s">
        <v>8</v>
      </c>
      <c r="C10" s="39">
        <v>1</v>
      </c>
      <c r="D10" s="39">
        <v>5</v>
      </c>
      <c r="E10" s="39">
        <v>2</v>
      </c>
      <c r="F10" s="39">
        <v>1</v>
      </c>
      <c r="G10" s="39">
        <v>5</v>
      </c>
      <c r="H10" s="39">
        <v>1</v>
      </c>
      <c r="I10" s="39">
        <v>2</v>
      </c>
      <c r="J10" s="39">
        <v>4</v>
      </c>
      <c r="K10" s="39">
        <v>2</v>
      </c>
      <c r="L10" s="39">
        <v>1</v>
      </c>
      <c r="M10" s="39">
        <v>1</v>
      </c>
      <c r="N10" s="39">
        <v>3</v>
      </c>
      <c r="O10" s="39">
        <v>2</v>
      </c>
      <c r="P10" s="39">
        <v>3</v>
      </c>
      <c r="Q10" s="39">
        <v>7</v>
      </c>
      <c r="R10" s="39">
        <v>2</v>
      </c>
      <c r="S10" s="39">
        <v>2</v>
      </c>
      <c r="T10" s="39">
        <v>1</v>
      </c>
      <c r="U10" s="39">
        <v>3</v>
      </c>
      <c r="V10" s="39">
        <v>3</v>
      </c>
      <c r="W10" s="39">
        <v>2</v>
      </c>
      <c r="X10" s="39">
        <v>4</v>
      </c>
      <c r="Y10" s="39">
        <v>4</v>
      </c>
      <c r="Z10" s="39">
        <v>5</v>
      </c>
      <c r="AA10" s="39">
        <v>0</v>
      </c>
      <c r="AB10" s="39">
        <v>1</v>
      </c>
      <c r="AC10" s="39">
        <v>1</v>
      </c>
      <c r="AD10" s="39">
        <v>1</v>
      </c>
      <c r="AE10" s="39">
        <v>2</v>
      </c>
      <c r="AF10" s="40">
        <f t="shared" si="7"/>
        <v>2.4482758620689653</v>
      </c>
      <c r="AG10" s="41">
        <f t="shared" si="8"/>
        <v>4.0432801822323457E-2</v>
      </c>
      <c r="AH10" s="42">
        <f t="shared" si="3"/>
        <v>2</v>
      </c>
      <c r="AI10" s="40">
        <f t="shared" si="4"/>
        <v>1.6385142855768482</v>
      </c>
      <c r="AJ10" s="40">
        <f t="shared" si="5"/>
        <v>4.0867901476458135</v>
      </c>
      <c r="AK10" s="43">
        <f t="shared" si="6"/>
        <v>3.6385142855768482</v>
      </c>
    </row>
    <row r="11" spans="1:37" ht="12.75" customHeight="1" x14ac:dyDescent="0.45">
      <c r="A11" s="37">
        <f t="shared" si="9"/>
        <v>8</v>
      </c>
      <c r="B11" s="38" t="s">
        <v>6</v>
      </c>
      <c r="C11" s="39">
        <v>1</v>
      </c>
      <c r="D11" s="39">
        <v>5</v>
      </c>
      <c r="E11" s="39">
        <v>1</v>
      </c>
      <c r="F11" s="39">
        <v>2</v>
      </c>
      <c r="G11" s="39">
        <v>2</v>
      </c>
      <c r="H11" s="39">
        <v>4</v>
      </c>
      <c r="I11" s="39">
        <v>1</v>
      </c>
      <c r="J11" s="39">
        <v>2</v>
      </c>
      <c r="K11" s="39">
        <v>3</v>
      </c>
      <c r="L11" s="39">
        <v>1</v>
      </c>
      <c r="M11" s="39">
        <v>2</v>
      </c>
      <c r="N11" s="39">
        <v>0</v>
      </c>
      <c r="O11" s="39">
        <v>5</v>
      </c>
      <c r="P11" s="39">
        <v>0</v>
      </c>
      <c r="Q11" s="39">
        <v>1</v>
      </c>
      <c r="R11" s="39">
        <v>1</v>
      </c>
      <c r="S11" s="39">
        <v>3</v>
      </c>
      <c r="T11" s="39">
        <v>4</v>
      </c>
      <c r="U11" s="39">
        <v>1</v>
      </c>
      <c r="V11" s="39">
        <v>1</v>
      </c>
      <c r="W11" s="39">
        <v>4</v>
      </c>
      <c r="X11" s="39">
        <v>3</v>
      </c>
      <c r="Y11" s="39">
        <v>2</v>
      </c>
      <c r="Z11" s="39">
        <v>5</v>
      </c>
      <c r="AA11" s="39">
        <v>0</v>
      </c>
      <c r="AB11" s="39">
        <v>6</v>
      </c>
      <c r="AC11" s="39">
        <v>1</v>
      </c>
      <c r="AD11" s="39">
        <v>4</v>
      </c>
      <c r="AE11" s="39">
        <v>1</v>
      </c>
      <c r="AF11" s="40">
        <f t="shared" si="7"/>
        <v>2.2758620689655173</v>
      </c>
      <c r="AG11" s="41">
        <f t="shared" si="8"/>
        <v>3.7585421412300681E-2</v>
      </c>
      <c r="AH11" s="42">
        <f t="shared" si="3"/>
        <v>2</v>
      </c>
      <c r="AI11" s="40">
        <f t="shared" si="4"/>
        <v>1.709146648479835</v>
      </c>
      <c r="AJ11" s="40">
        <f t="shared" si="5"/>
        <v>3.9850087174453526</v>
      </c>
      <c r="AK11" s="43">
        <f t="shared" si="6"/>
        <v>3.7091466484798348</v>
      </c>
    </row>
    <row r="12" spans="1:37" ht="12.75" customHeight="1" x14ac:dyDescent="0.45">
      <c r="A12" s="37">
        <f t="shared" si="9"/>
        <v>9</v>
      </c>
      <c r="B12" s="38" t="s">
        <v>3</v>
      </c>
      <c r="C12" s="39">
        <v>1</v>
      </c>
      <c r="D12" s="39">
        <v>3</v>
      </c>
      <c r="E12" s="39">
        <v>1</v>
      </c>
      <c r="F12" s="39">
        <v>0</v>
      </c>
      <c r="G12" s="39">
        <v>6</v>
      </c>
      <c r="H12" s="39">
        <v>6</v>
      </c>
      <c r="I12" s="39">
        <v>3</v>
      </c>
      <c r="J12" s="39">
        <v>2</v>
      </c>
      <c r="K12" s="39">
        <v>2</v>
      </c>
      <c r="L12" s="39">
        <v>2</v>
      </c>
      <c r="M12" s="39">
        <v>6</v>
      </c>
      <c r="N12" s="39">
        <v>1</v>
      </c>
      <c r="O12" s="39">
        <v>2</v>
      </c>
      <c r="P12" s="39">
        <v>4</v>
      </c>
      <c r="Q12" s="39">
        <v>2</v>
      </c>
      <c r="R12" s="39">
        <v>0</v>
      </c>
      <c r="S12" s="39">
        <v>0</v>
      </c>
      <c r="T12" s="39">
        <v>0</v>
      </c>
      <c r="U12" s="39">
        <v>1</v>
      </c>
      <c r="V12" s="39">
        <v>0</v>
      </c>
      <c r="W12" s="39">
        <v>3</v>
      </c>
      <c r="X12" s="39">
        <v>3</v>
      </c>
      <c r="Y12" s="39">
        <v>2</v>
      </c>
      <c r="Z12" s="39">
        <v>2</v>
      </c>
      <c r="AA12" s="39">
        <v>3</v>
      </c>
      <c r="AB12" s="39">
        <v>1</v>
      </c>
      <c r="AC12" s="39">
        <v>0</v>
      </c>
      <c r="AD12" s="39">
        <v>3</v>
      </c>
      <c r="AE12" s="39">
        <v>0</v>
      </c>
      <c r="AF12" s="40">
        <f t="shared" si="7"/>
        <v>2.0344827586206895</v>
      </c>
      <c r="AG12" s="41">
        <f t="shared" si="8"/>
        <v>3.3599088838268787E-2</v>
      </c>
      <c r="AH12" s="42">
        <f t="shared" si="3"/>
        <v>2</v>
      </c>
      <c r="AI12" s="40">
        <f t="shared" si="4"/>
        <v>1.802434041208278</v>
      </c>
      <c r="AJ12" s="40">
        <f t="shared" si="5"/>
        <v>3.8369167998289675</v>
      </c>
      <c r="AK12" s="43">
        <f t="shared" si="6"/>
        <v>3.802434041208278</v>
      </c>
    </row>
    <row r="13" spans="1:37" ht="12.75" customHeight="1" x14ac:dyDescent="0.45">
      <c r="A13" s="37">
        <f t="shared" si="9"/>
        <v>10</v>
      </c>
      <c r="B13" s="38" t="s">
        <v>7</v>
      </c>
      <c r="C13" s="39">
        <v>2</v>
      </c>
      <c r="D13" s="39">
        <v>1</v>
      </c>
      <c r="E13" s="39">
        <v>0</v>
      </c>
      <c r="F13" s="39">
        <v>3</v>
      </c>
      <c r="G13" s="39">
        <v>3</v>
      </c>
      <c r="H13" s="39">
        <v>1</v>
      </c>
      <c r="I13" s="39">
        <v>3</v>
      </c>
      <c r="J13" s="39">
        <v>4</v>
      </c>
      <c r="K13" s="39">
        <v>2</v>
      </c>
      <c r="L13" s="39">
        <v>4</v>
      </c>
      <c r="M13" s="39">
        <v>3</v>
      </c>
      <c r="N13" s="39">
        <v>4</v>
      </c>
      <c r="O13" s="39">
        <v>4</v>
      </c>
      <c r="P13" s="39">
        <v>2</v>
      </c>
      <c r="Q13" s="39">
        <v>2</v>
      </c>
      <c r="R13" s="39">
        <v>1</v>
      </c>
      <c r="S13" s="39">
        <v>2</v>
      </c>
      <c r="T13" s="39">
        <v>1</v>
      </c>
      <c r="U13" s="39">
        <v>1</v>
      </c>
      <c r="V13" s="39">
        <v>2</v>
      </c>
      <c r="W13" s="39">
        <v>1</v>
      </c>
      <c r="X13" s="39">
        <v>0</v>
      </c>
      <c r="Y13" s="39">
        <v>0</v>
      </c>
      <c r="Z13" s="39">
        <v>5</v>
      </c>
      <c r="AA13" s="39">
        <v>0</v>
      </c>
      <c r="AB13" s="39">
        <v>2</v>
      </c>
      <c r="AC13" s="39">
        <v>3</v>
      </c>
      <c r="AD13" s="39">
        <v>0</v>
      </c>
      <c r="AE13" s="39">
        <v>2</v>
      </c>
      <c r="AF13" s="40">
        <f t="shared" si="7"/>
        <v>2</v>
      </c>
      <c r="AG13" s="41">
        <f t="shared" si="8"/>
        <v>3.3029612756264232E-2</v>
      </c>
      <c r="AH13" s="42">
        <f t="shared" si="3"/>
        <v>2</v>
      </c>
      <c r="AI13" s="40">
        <f t="shared" si="4"/>
        <v>1.4142135623730951</v>
      </c>
      <c r="AJ13" s="40">
        <f t="shared" si="5"/>
        <v>3.4142135623730949</v>
      </c>
      <c r="AK13" s="43">
        <f t="shared" si="6"/>
        <v>3.4142135623730949</v>
      </c>
    </row>
    <row r="14" spans="1:37" ht="12.75" customHeight="1" x14ac:dyDescent="0.45">
      <c r="A14" s="37">
        <f t="shared" si="9"/>
        <v>11</v>
      </c>
      <c r="B14" s="38" t="s">
        <v>12</v>
      </c>
      <c r="C14" s="39">
        <v>2</v>
      </c>
      <c r="D14" s="39">
        <v>3</v>
      </c>
      <c r="E14" s="39">
        <v>2</v>
      </c>
      <c r="F14" s="39">
        <v>2</v>
      </c>
      <c r="G14" s="39">
        <v>3</v>
      </c>
      <c r="H14" s="39">
        <v>2</v>
      </c>
      <c r="I14" s="39">
        <v>1</v>
      </c>
      <c r="J14" s="39">
        <v>2</v>
      </c>
      <c r="K14" s="39">
        <v>0</v>
      </c>
      <c r="L14" s="39">
        <v>2</v>
      </c>
      <c r="M14" s="39">
        <v>3</v>
      </c>
      <c r="N14" s="39">
        <v>4</v>
      </c>
      <c r="O14" s="39">
        <v>4</v>
      </c>
      <c r="P14" s="39">
        <v>4</v>
      </c>
      <c r="Q14" s="39">
        <v>0</v>
      </c>
      <c r="R14" s="39">
        <v>1</v>
      </c>
      <c r="S14" s="39">
        <v>3</v>
      </c>
      <c r="T14" s="39">
        <v>0</v>
      </c>
      <c r="U14" s="39">
        <v>2</v>
      </c>
      <c r="V14" s="39">
        <v>0</v>
      </c>
      <c r="W14" s="39">
        <v>3</v>
      </c>
      <c r="X14" s="39">
        <v>0</v>
      </c>
      <c r="Y14" s="39">
        <v>0</v>
      </c>
      <c r="Z14" s="39">
        <v>3</v>
      </c>
      <c r="AA14" s="39">
        <v>1</v>
      </c>
      <c r="AB14" s="39">
        <v>4</v>
      </c>
      <c r="AC14" s="39">
        <v>0</v>
      </c>
      <c r="AD14" s="39">
        <v>1</v>
      </c>
      <c r="AE14" s="39">
        <v>2</v>
      </c>
      <c r="AF14" s="40">
        <f t="shared" si="7"/>
        <v>1.8620689655172413</v>
      </c>
      <c r="AG14" s="41">
        <f t="shared" si="8"/>
        <v>3.0751708428246011E-2</v>
      </c>
      <c r="AH14" s="42">
        <f t="shared" si="3"/>
        <v>2</v>
      </c>
      <c r="AI14" s="40">
        <f t="shared" si="4"/>
        <v>1.3816175285055889</v>
      </c>
      <c r="AJ14" s="40">
        <f t="shared" si="5"/>
        <v>3.24368649402283</v>
      </c>
      <c r="AK14" s="43">
        <f t="shared" si="6"/>
        <v>3.3816175285055889</v>
      </c>
    </row>
    <row r="15" spans="1:37" ht="12.75" customHeight="1" x14ac:dyDescent="0.45">
      <c r="A15" s="37">
        <f t="shared" si="9"/>
        <v>12</v>
      </c>
      <c r="B15" s="38" t="s">
        <v>13</v>
      </c>
      <c r="C15" s="39">
        <v>2</v>
      </c>
      <c r="D15" s="39">
        <v>1</v>
      </c>
      <c r="E15" s="39">
        <v>0</v>
      </c>
      <c r="F15" s="39">
        <v>1</v>
      </c>
      <c r="G15" s="39">
        <v>2</v>
      </c>
      <c r="H15" s="39">
        <v>1</v>
      </c>
      <c r="I15" s="39">
        <v>3</v>
      </c>
      <c r="J15" s="39">
        <v>1</v>
      </c>
      <c r="K15" s="39">
        <v>3</v>
      </c>
      <c r="L15" s="39">
        <v>2</v>
      </c>
      <c r="M15" s="39">
        <v>3</v>
      </c>
      <c r="N15" s="39">
        <v>1</v>
      </c>
      <c r="O15" s="39">
        <v>1</v>
      </c>
      <c r="P15" s="39">
        <v>1</v>
      </c>
      <c r="Q15" s="39">
        <v>3</v>
      </c>
      <c r="R15" s="39">
        <v>2</v>
      </c>
      <c r="S15" s="39">
        <v>2</v>
      </c>
      <c r="T15" s="39">
        <v>3</v>
      </c>
      <c r="U15" s="39">
        <v>1</v>
      </c>
      <c r="V15" s="39">
        <v>0</v>
      </c>
      <c r="W15" s="39">
        <v>3</v>
      </c>
      <c r="X15" s="39">
        <v>1</v>
      </c>
      <c r="Y15" s="39">
        <v>0</v>
      </c>
      <c r="Z15" s="39">
        <v>4</v>
      </c>
      <c r="AA15" s="39">
        <v>1</v>
      </c>
      <c r="AB15" s="39">
        <v>0</v>
      </c>
      <c r="AC15" s="39">
        <v>0</v>
      </c>
      <c r="AD15" s="39">
        <v>2</v>
      </c>
      <c r="AE15" s="39">
        <v>2</v>
      </c>
      <c r="AF15" s="40">
        <f t="shared" si="7"/>
        <v>1.5862068965517242</v>
      </c>
      <c r="AG15" s="41">
        <f t="shared" si="8"/>
        <v>2.6195899772209565E-2</v>
      </c>
      <c r="AH15" s="42">
        <f t="shared" si="3"/>
        <v>1</v>
      </c>
      <c r="AI15" s="40">
        <f t="shared" si="4"/>
        <v>1.1185846088220577</v>
      </c>
      <c r="AJ15" s="40">
        <f t="shared" si="5"/>
        <v>2.7047915053737821</v>
      </c>
      <c r="AK15" s="43">
        <f t="shared" si="6"/>
        <v>2.1185846088220579</v>
      </c>
    </row>
    <row r="16" spans="1:37" ht="12.75" customHeight="1" x14ac:dyDescent="0.45">
      <c r="A16" s="37">
        <f t="shared" si="9"/>
        <v>13</v>
      </c>
      <c r="B16" s="38" t="s">
        <v>58</v>
      </c>
      <c r="C16" s="39">
        <v>1</v>
      </c>
      <c r="D16" s="39">
        <v>3</v>
      </c>
      <c r="E16" s="39">
        <v>3</v>
      </c>
      <c r="F16" s="39">
        <v>1</v>
      </c>
      <c r="G16" s="39">
        <v>0</v>
      </c>
      <c r="H16" s="39">
        <v>3</v>
      </c>
      <c r="I16" s="39">
        <v>1</v>
      </c>
      <c r="J16" s="39">
        <v>1</v>
      </c>
      <c r="K16" s="39">
        <v>1</v>
      </c>
      <c r="L16" s="39">
        <v>2</v>
      </c>
      <c r="M16" s="39">
        <v>0</v>
      </c>
      <c r="N16" s="39">
        <v>3</v>
      </c>
      <c r="O16" s="39">
        <v>0</v>
      </c>
      <c r="P16" s="39">
        <v>1</v>
      </c>
      <c r="Q16" s="39">
        <v>1</v>
      </c>
      <c r="R16" s="39">
        <v>2</v>
      </c>
      <c r="S16" s="39">
        <v>0</v>
      </c>
      <c r="T16" s="39">
        <v>1</v>
      </c>
      <c r="U16" s="39">
        <v>1</v>
      </c>
      <c r="V16" s="39">
        <v>3</v>
      </c>
      <c r="W16" s="39">
        <v>1</v>
      </c>
      <c r="X16" s="39">
        <v>0</v>
      </c>
      <c r="Y16" s="39">
        <v>2</v>
      </c>
      <c r="Z16" s="39">
        <v>3</v>
      </c>
      <c r="AA16" s="39">
        <v>2</v>
      </c>
      <c r="AB16" s="39">
        <v>1</v>
      </c>
      <c r="AC16" s="39">
        <v>3</v>
      </c>
      <c r="AD16" s="39">
        <v>1</v>
      </c>
      <c r="AE16" s="39">
        <v>1</v>
      </c>
      <c r="AF16" s="40">
        <f t="shared" si="7"/>
        <v>1.4482758620689655</v>
      </c>
      <c r="AG16" s="41">
        <f t="shared" si="8"/>
        <v>2.3917995444191341E-2</v>
      </c>
      <c r="AH16" s="42">
        <f t="shared" si="3"/>
        <v>1</v>
      </c>
      <c r="AI16" s="40">
        <f t="shared" si="4"/>
        <v>1.0551305571401282</v>
      </c>
      <c r="AJ16" s="40">
        <f t="shared" si="5"/>
        <v>2.5034064192090937</v>
      </c>
      <c r="AK16" s="43">
        <f t="shared" si="6"/>
        <v>2.0551305571401279</v>
      </c>
    </row>
    <row r="17" spans="1:37" ht="12.75" customHeight="1" x14ac:dyDescent="0.45">
      <c r="A17" s="37">
        <f t="shared" si="9"/>
        <v>14</v>
      </c>
      <c r="B17" s="38" t="s">
        <v>11</v>
      </c>
      <c r="C17" s="39">
        <v>0</v>
      </c>
      <c r="D17" s="39">
        <v>0</v>
      </c>
      <c r="E17" s="39">
        <v>2</v>
      </c>
      <c r="F17" s="39">
        <v>0</v>
      </c>
      <c r="G17" s="39">
        <v>0</v>
      </c>
      <c r="H17" s="39">
        <v>3</v>
      </c>
      <c r="I17" s="39">
        <v>1</v>
      </c>
      <c r="J17" s="39">
        <v>0</v>
      </c>
      <c r="K17" s="39">
        <v>0</v>
      </c>
      <c r="L17" s="39">
        <v>1</v>
      </c>
      <c r="M17" s="39">
        <v>2</v>
      </c>
      <c r="N17" s="39">
        <v>2</v>
      </c>
      <c r="O17" s="39">
        <v>1</v>
      </c>
      <c r="P17" s="39">
        <v>1</v>
      </c>
      <c r="Q17" s="39">
        <v>1</v>
      </c>
      <c r="R17" s="39">
        <v>2</v>
      </c>
      <c r="S17" s="39">
        <v>2</v>
      </c>
      <c r="T17" s="39">
        <v>0</v>
      </c>
      <c r="U17" s="39">
        <v>3</v>
      </c>
      <c r="V17" s="39">
        <v>2</v>
      </c>
      <c r="W17" s="39">
        <v>0</v>
      </c>
      <c r="X17" s="39">
        <v>1</v>
      </c>
      <c r="Y17" s="39">
        <v>2</v>
      </c>
      <c r="Z17" s="39">
        <v>2</v>
      </c>
      <c r="AA17" s="39">
        <v>1</v>
      </c>
      <c r="AB17" s="39">
        <v>2</v>
      </c>
      <c r="AC17" s="39">
        <v>1</v>
      </c>
      <c r="AD17" s="39">
        <v>2</v>
      </c>
      <c r="AE17" s="39">
        <v>1</v>
      </c>
      <c r="AF17" s="40">
        <f t="shared" si="7"/>
        <v>1.2068965517241379</v>
      </c>
      <c r="AG17" s="41">
        <f t="shared" si="8"/>
        <v>1.9931662870159451E-2</v>
      </c>
      <c r="AH17" s="42">
        <f t="shared" si="3"/>
        <v>1</v>
      </c>
      <c r="AI17" s="40">
        <f t="shared" si="4"/>
        <v>0.94033847799713621</v>
      </c>
      <c r="AJ17" s="40">
        <f t="shared" si="5"/>
        <v>2.1472350297212741</v>
      </c>
      <c r="AK17" s="43">
        <f t="shared" si="6"/>
        <v>1.9403384779971362</v>
      </c>
    </row>
    <row r="18" spans="1:37" ht="12.75" customHeight="1" x14ac:dyDescent="0.45">
      <c r="A18" s="37">
        <f t="shared" si="9"/>
        <v>15</v>
      </c>
      <c r="B18" s="38" t="s">
        <v>25</v>
      </c>
      <c r="C18" s="39">
        <v>3</v>
      </c>
      <c r="D18" s="39">
        <v>1</v>
      </c>
      <c r="E18" s="39">
        <v>1</v>
      </c>
      <c r="F18" s="39">
        <v>1</v>
      </c>
      <c r="G18" s="39">
        <v>0</v>
      </c>
      <c r="H18" s="39">
        <v>2</v>
      </c>
      <c r="I18" s="39">
        <v>1</v>
      </c>
      <c r="J18" s="39">
        <v>0</v>
      </c>
      <c r="K18" s="39">
        <v>0</v>
      </c>
      <c r="L18" s="39">
        <v>3</v>
      </c>
      <c r="M18" s="39">
        <v>0</v>
      </c>
      <c r="N18" s="39">
        <v>2</v>
      </c>
      <c r="O18" s="39">
        <v>0</v>
      </c>
      <c r="P18" s="39">
        <v>2</v>
      </c>
      <c r="Q18" s="39">
        <v>3</v>
      </c>
      <c r="R18" s="39">
        <v>0</v>
      </c>
      <c r="S18" s="39">
        <v>2</v>
      </c>
      <c r="T18" s="39">
        <v>2</v>
      </c>
      <c r="U18" s="39">
        <v>1</v>
      </c>
      <c r="V18" s="39">
        <v>0</v>
      </c>
      <c r="W18" s="39">
        <v>2</v>
      </c>
      <c r="X18" s="39">
        <v>0</v>
      </c>
      <c r="Y18" s="39">
        <v>1</v>
      </c>
      <c r="Z18" s="39">
        <v>1</v>
      </c>
      <c r="AA18" s="39">
        <v>0</v>
      </c>
      <c r="AB18" s="39">
        <v>1</v>
      </c>
      <c r="AC18" s="39">
        <v>0</v>
      </c>
      <c r="AD18" s="39">
        <v>2</v>
      </c>
      <c r="AE18" s="39">
        <v>3</v>
      </c>
      <c r="AF18" s="40">
        <f t="shared" si="7"/>
        <v>1.1724137931034482</v>
      </c>
      <c r="AG18" s="41">
        <f t="shared" si="8"/>
        <v>1.9362186788154895E-2</v>
      </c>
      <c r="AH18" s="42">
        <f t="shared" si="3"/>
        <v>1</v>
      </c>
      <c r="AI18" s="40">
        <f t="shared" si="4"/>
        <v>1.0713464664764276</v>
      </c>
      <c r="AJ18" s="40">
        <f t="shared" si="5"/>
        <v>2.2437602595798758</v>
      </c>
      <c r="AK18" s="43">
        <f t="shared" si="6"/>
        <v>2.0713464664764274</v>
      </c>
    </row>
    <row r="19" spans="1:37" ht="12.75" customHeight="1" x14ac:dyDescent="0.45">
      <c r="A19" s="37">
        <f t="shared" si="9"/>
        <v>16</v>
      </c>
      <c r="B19" s="38" t="s">
        <v>10</v>
      </c>
      <c r="C19" s="39">
        <v>2</v>
      </c>
      <c r="D19" s="39">
        <v>2</v>
      </c>
      <c r="E19" s="39">
        <v>0</v>
      </c>
      <c r="F19" s="39">
        <v>1</v>
      </c>
      <c r="G19" s="39">
        <v>0</v>
      </c>
      <c r="H19" s="39">
        <v>3</v>
      </c>
      <c r="I19" s="39">
        <v>2</v>
      </c>
      <c r="J19" s="39">
        <v>0</v>
      </c>
      <c r="K19" s="39">
        <v>0</v>
      </c>
      <c r="L19" s="39">
        <v>1</v>
      </c>
      <c r="M19" s="39">
        <v>0</v>
      </c>
      <c r="N19" s="39">
        <v>2</v>
      </c>
      <c r="O19" s="39">
        <v>0</v>
      </c>
      <c r="P19" s="39">
        <v>0</v>
      </c>
      <c r="Q19" s="39">
        <v>3</v>
      </c>
      <c r="R19" s="39">
        <v>0</v>
      </c>
      <c r="S19" s="39">
        <v>2</v>
      </c>
      <c r="T19" s="39">
        <v>2</v>
      </c>
      <c r="U19" s="39">
        <v>0</v>
      </c>
      <c r="V19" s="39">
        <v>0</v>
      </c>
      <c r="W19" s="39">
        <v>0</v>
      </c>
      <c r="X19" s="39">
        <v>1</v>
      </c>
      <c r="Y19" s="39">
        <v>1</v>
      </c>
      <c r="Z19" s="39">
        <v>0</v>
      </c>
      <c r="AA19" s="39">
        <v>3</v>
      </c>
      <c r="AB19" s="39">
        <v>1</v>
      </c>
      <c r="AC19" s="39">
        <v>0</v>
      </c>
      <c r="AD19" s="39">
        <v>1</v>
      </c>
      <c r="AE19" s="39">
        <v>0</v>
      </c>
      <c r="AF19" s="40">
        <f t="shared" si="7"/>
        <v>0.93103448275862066</v>
      </c>
      <c r="AG19" s="41">
        <f t="shared" si="8"/>
        <v>1.5375854214123005E-2</v>
      </c>
      <c r="AH19" s="42">
        <f t="shared" si="3"/>
        <v>1</v>
      </c>
      <c r="AI19" s="40">
        <f t="shared" si="4"/>
        <v>1.0667385033281394</v>
      </c>
      <c r="AJ19" s="40">
        <f t="shared" si="5"/>
        <v>1.9977729860867601</v>
      </c>
      <c r="AK19" s="43">
        <f t="shared" si="6"/>
        <v>2.0667385033281391</v>
      </c>
    </row>
    <row r="20" spans="1:37" ht="12.75" customHeight="1" x14ac:dyDescent="0.45">
      <c r="A20" s="37">
        <f t="shared" si="9"/>
        <v>17</v>
      </c>
      <c r="B20" s="38" t="s">
        <v>15</v>
      </c>
      <c r="C20" s="39">
        <v>1</v>
      </c>
      <c r="D20" s="39">
        <v>0</v>
      </c>
      <c r="E20" s="39">
        <v>2</v>
      </c>
      <c r="F20" s="39">
        <v>1</v>
      </c>
      <c r="G20" s="39">
        <v>1</v>
      </c>
      <c r="H20" s="39">
        <v>2</v>
      </c>
      <c r="I20" s="39">
        <v>1</v>
      </c>
      <c r="J20" s="39">
        <v>1</v>
      </c>
      <c r="K20" s="39">
        <v>1</v>
      </c>
      <c r="L20" s="39">
        <v>1</v>
      </c>
      <c r="M20" s="39">
        <v>0</v>
      </c>
      <c r="N20" s="39">
        <v>2</v>
      </c>
      <c r="O20" s="39">
        <v>0</v>
      </c>
      <c r="P20" s="39">
        <v>0</v>
      </c>
      <c r="Q20" s="39">
        <v>1</v>
      </c>
      <c r="R20" s="39">
        <v>0</v>
      </c>
      <c r="S20" s="39">
        <v>0</v>
      </c>
      <c r="T20" s="39">
        <v>1</v>
      </c>
      <c r="U20" s="39">
        <v>0</v>
      </c>
      <c r="V20" s="39">
        <v>1</v>
      </c>
      <c r="W20" s="39">
        <v>3</v>
      </c>
      <c r="X20" s="39">
        <v>1</v>
      </c>
      <c r="Y20" s="39">
        <v>1</v>
      </c>
      <c r="Z20" s="39">
        <v>0</v>
      </c>
      <c r="AA20" s="39">
        <v>1</v>
      </c>
      <c r="AB20" s="39">
        <v>1</v>
      </c>
      <c r="AC20" s="39">
        <v>3</v>
      </c>
      <c r="AD20" s="39">
        <v>0</v>
      </c>
      <c r="AE20" s="39">
        <v>0</v>
      </c>
      <c r="AF20" s="40">
        <f t="shared" si="7"/>
        <v>0.89655172413793105</v>
      </c>
      <c r="AG20" s="41">
        <f t="shared" si="8"/>
        <v>1.480637813211845E-2</v>
      </c>
      <c r="AH20" s="42">
        <f t="shared" si="3"/>
        <v>1</v>
      </c>
      <c r="AI20" s="40">
        <f t="shared" si="4"/>
        <v>0.85960238259187915</v>
      </c>
      <c r="AJ20" s="40">
        <f t="shared" si="5"/>
        <v>1.7561541067298103</v>
      </c>
      <c r="AK20" s="43">
        <f t="shared" si="6"/>
        <v>1.8596023825918793</v>
      </c>
    </row>
    <row r="21" spans="1:37" ht="12.75" customHeight="1" x14ac:dyDescent="0.45">
      <c r="A21" s="37">
        <f t="shared" si="9"/>
        <v>18</v>
      </c>
      <c r="B21" s="38" t="s">
        <v>14</v>
      </c>
      <c r="C21" s="39">
        <v>0</v>
      </c>
      <c r="D21" s="39">
        <v>2</v>
      </c>
      <c r="E21" s="39">
        <v>1</v>
      </c>
      <c r="F21" s="39">
        <v>1</v>
      </c>
      <c r="G21" s="39">
        <v>0</v>
      </c>
      <c r="H21" s="39">
        <v>1</v>
      </c>
      <c r="I21" s="39">
        <v>0</v>
      </c>
      <c r="J21" s="39">
        <v>2</v>
      </c>
      <c r="K21" s="39">
        <v>2</v>
      </c>
      <c r="L21" s="39">
        <v>1</v>
      </c>
      <c r="M21" s="39">
        <v>3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1</v>
      </c>
      <c r="U21" s="39">
        <v>0</v>
      </c>
      <c r="V21" s="39">
        <v>1</v>
      </c>
      <c r="W21" s="39">
        <v>2</v>
      </c>
      <c r="X21" s="39">
        <v>1</v>
      </c>
      <c r="Y21" s="39">
        <v>3</v>
      </c>
      <c r="Z21" s="39">
        <v>1</v>
      </c>
      <c r="AA21" s="39">
        <v>1</v>
      </c>
      <c r="AB21" s="39">
        <v>0</v>
      </c>
      <c r="AC21" s="39">
        <v>0</v>
      </c>
      <c r="AD21" s="39">
        <v>0</v>
      </c>
      <c r="AE21" s="39">
        <v>0</v>
      </c>
      <c r="AF21" s="40">
        <f t="shared" si="7"/>
        <v>0.7931034482758621</v>
      </c>
      <c r="AG21" s="41">
        <f t="shared" si="8"/>
        <v>1.3097949886104783E-2</v>
      </c>
      <c r="AH21" s="42">
        <f t="shared" si="3"/>
        <v>1</v>
      </c>
      <c r="AI21" s="40">
        <f t="shared" si="4"/>
        <v>0.9403384779971361</v>
      </c>
      <c r="AJ21" s="40">
        <f t="shared" si="5"/>
        <v>1.7334419262729983</v>
      </c>
      <c r="AK21" s="43">
        <f t="shared" si="6"/>
        <v>1.9403384779971362</v>
      </c>
    </row>
    <row r="22" spans="1:37" ht="12.75" customHeight="1" x14ac:dyDescent="0.45">
      <c r="A22" s="37">
        <f t="shared" si="9"/>
        <v>19</v>
      </c>
      <c r="B22" s="38" t="s">
        <v>26</v>
      </c>
      <c r="C22" s="39">
        <v>1</v>
      </c>
      <c r="D22" s="39">
        <v>2</v>
      </c>
      <c r="E22" s="39">
        <v>1</v>
      </c>
      <c r="F22" s="39">
        <v>1</v>
      </c>
      <c r="G22" s="39">
        <v>0</v>
      </c>
      <c r="H22" s="39">
        <v>1</v>
      </c>
      <c r="I22" s="39">
        <v>0</v>
      </c>
      <c r="J22" s="39">
        <v>0</v>
      </c>
      <c r="K22" s="39">
        <v>1</v>
      </c>
      <c r="L22" s="39">
        <v>2</v>
      </c>
      <c r="M22" s="39">
        <v>0</v>
      </c>
      <c r="N22" s="39">
        <v>2</v>
      </c>
      <c r="O22" s="39">
        <v>0</v>
      </c>
      <c r="P22" s="39">
        <v>0</v>
      </c>
      <c r="Q22" s="39">
        <v>1</v>
      </c>
      <c r="R22" s="39">
        <v>1</v>
      </c>
      <c r="S22" s="39">
        <v>0</v>
      </c>
      <c r="T22" s="39">
        <v>0</v>
      </c>
      <c r="U22" s="39">
        <v>2</v>
      </c>
      <c r="V22" s="39">
        <v>1</v>
      </c>
      <c r="W22" s="39">
        <v>0</v>
      </c>
      <c r="X22" s="39">
        <v>2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1</v>
      </c>
      <c r="AE22" s="39">
        <v>2</v>
      </c>
      <c r="AF22" s="40">
        <f t="shared" si="7"/>
        <v>0.72413793103448276</v>
      </c>
      <c r="AG22" s="41">
        <f t="shared" si="8"/>
        <v>1.195899772209567E-2</v>
      </c>
      <c r="AH22" s="42">
        <f t="shared" si="3"/>
        <v>1</v>
      </c>
      <c r="AI22" s="40">
        <f t="shared" si="4"/>
        <v>0.79716245539762254</v>
      </c>
      <c r="AJ22" s="40">
        <f t="shared" si="5"/>
        <v>1.5213003864321053</v>
      </c>
      <c r="AK22" s="43">
        <f t="shared" si="6"/>
        <v>1.7971624553976224</v>
      </c>
    </row>
    <row r="23" spans="1:37" ht="12.75" customHeight="1" x14ac:dyDescent="0.45">
      <c r="A23" s="37">
        <f t="shared" si="9"/>
        <v>20</v>
      </c>
      <c r="B23" s="38" t="s">
        <v>16</v>
      </c>
      <c r="C23" s="39">
        <v>1</v>
      </c>
      <c r="D23" s="39">
        <v>0</v>
      </c>
      <c r="E23" s="39">
        <v>2</v>
      </c>
      <c r="F23" s="39">
        <v>0</v>
      </c>
      <c r="G23" s="39">
        <v>1</v>
      </c>
      <c r="H23" s="39">
        <v>0</v>
      </c>
      <c r="I23" s="39">
        <v>0</v>
      </c>
      <c r="J23" s="39">
        <v>1</v>
      </c>
      <c r="K23" s="39">
        <v>1</v>
      </c>
      <c r="L23" s="39">
        <v>2</v>
      </c>
      <c r="M23" s="39">
        <v>0</v>
      </c>
      <c r="N23" s="39">
        <v>1</v>
      </c>
      <c r="O23" s="39">
        <v>1</v>
      </c>
      <c r="P23" s="39">
        <v>0</v>
      </c>
      <c r="Q23" s="39">
        <v>1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1</v>
      </c>
      <c r="X23" s="39">
        <v>0</v>
      </c>
      <c r="Y23" s="39">
        <v>2</v>
      </c>
      <c r="Z23" s="39">
        <v>2</v>
      </c>
      <c r="AA23" s="39">
        <v>1</v>
      </c>
      <c r="AB23" s="39">
        <v>0</v>
      </c>
      <c r="AC23" s="39">
        <v>1</v>
      </c>
      <c r="AD23" s="39">
        <v>0</v>
      </c>
      <c r="AE23" s="39">
        <v>1</v>
      </c>
      <c r="AF23" s="40">
        <f t="shared" si="7"/>
        <v>0.65517241379310343</v>
      </c>
      <c r="AG23" s="41">
        <f t="shared" si="8"/>
        <v>1.082004555808656E-2</v>
      </c>
      <c r="AH23" s="42">
        <f t="shared" si="3"/>
        <v>1</v>
      </c>
      <c r="AI23" s="40">
        <f t="shared" si="4"/>
        <v>0.72090528746676352</v>
      </c>
      <c r="AJ23" s="40">
        <f t="shared" si="5"/>
        <v>1.3760777012598671</v>
      </c>
      <c r="AK23" s="43">
        <f t="shared" si="6"/>
        <v>1.7209052874667634</v>
      </c>
    </row>
    <row r="24" spans="1:37" ht="12.75" customHeight="1" x14ac:dyDescent="0.45">
      <c r="A24" s="37">
        <f t="shared" si="9"/>
        <v>21</v>
      </c>
      <c r="B24" s="38" t="s">
        <v>21</v>
      </c>
      <c r="C24" s="39">
        <v>1</v>
      </c>
      <c r="D24" s="39">
        <v>0</v>
      </c>
      <c r="E24" s="39">
        <v>1</v>
      </c>
      <c r="F24" s="39">
        <v>0</v>
      </c>
      <c r="G24" s="39">
        <v>0</v>
      </c>
      <c r="H24" s="39">
        <v>0</v>
      </c>
      <c r="I24" s="39">
        <v>0</v>
      </c>
      <c r="J24" s="39">
        <v>1</v>
      </c>
      <c r="K24" s="39">
        <v>0</v>
      </c>
      <c r="L24" s="39">
        <v>1</v>
      </c>
      <c r="M24" s="39">
        <v>2</v>
      </c>
      <c r="N24" s="39">
        <v>0</v>
      </c>
      <c r="O24" s="39">
        <v>1</v>
      </c>
      <c r="P24" s="39">
        <v>0</v>
      </c>
      <c r="Q24" s="39">
        <v>2</v>
      </c>
      <c r="R24" s="39">
        <v>1</v>
      </c>
      <c r="S24" s="39">
        <v>0</v>
      </c>
      <c r="T24" s="39">
        <v>3</v>
      </c>
      <c r="U24" s="39">
        <v>1</v>
      </c>
      <c r="V24" s="39">
        <v>1</v>
      </c>
      <c r="W24" s="39">
        <v>1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1</v>
      </c>
      <c r="AE24" s="39">
        <v>0</v>
      </c>
      <c r="AF24" s="40">
        <f t="shared" si="7"/>
        <v>0.58620689655172409</v>
      </c>
      <c r="AG24" s="41">
        <f t="shared" si="8"/>
        <v>9.6810933940774477E-3</v>
      </c>
      <c r="AH24" s="42">
        <f t="shared" si="3"/>
        <v>0</v>
      </c>
      <c r="AI24" s="40">
        <f t="shared" si="4"/>
        <v>0.77998357946590979</v>
      </c>
      <c r="AJ24" s="40">
        <f t="shared" si="5"/>
        <v>1.3661904760176338</v>
      </c>
      <c r="AK24" s="43">
        <f t="shared" si="6"/>
        <v>0.77998357946590979</v>
      </c>
    </row>
    <row r="25" spans="1:37" ht="12.75" customHeight="1" x14ac:dyDescent="0.45">
      <c r="A25" s="37">
        <f t="shared" si="9"/>
        <v>22</v>
      </c>
      <c r="B25" s="38" t="s">
        <v>60</v>
      </c>
      <c r="C25" s="39">
        <v>1</v>
      </c>
      <c r="D25" s="39">
        <v>1</v>
      </c>
      <c r="E25" s="39">
        <v>0</v>
      </c>
      <c r="F25" s="39">
        <v>1</v>
      </c>
      <c r="G25" s="39">
        <v>0</v>
      </c>
      <c r="H25" s="39">
        <v>0</v>
      </c>
      <c r="I25" s="39">
        <v>0</v>
      </c>
      <c r="J25" s="39">
        <v>2</v>
      </c>
      <c r="K25" s="39">
        <v>1</v>
      </c>
      <c r="L25" s="39">
        <v>1</v>
      </c>
      <c r="M25" s="39">
        <v>0</v>
      </c>
      <c r="N25" s="39">
        <v>1</v>
      </c>
      <c r="O25" s="39">
        <v>0</v>
      </c>
      <c r="P25" s="39">
        <v>0</v>
      </c>
      <c r="Q25" s="39">
        <v>1</v>
      </c>
      <c r="R25" s="39">
        <v>0</v>
      </c>
      <c r="S25" s="39">
        <v>0</v>
      </c>
      <c r="T25" s="39">
        <v>0</v>
      </c>
      <c r="U25" s="39">
        <v>0</v>
      </c>
      <c r="V25" s="39">
        <v>1</v>
      </c>
      <c r="W25" s="39">
        <v>0</v>
      </c>
      <c r="X25" s="39">
        <v>1</v>
      </c>
      <c r="Y25" s="39">
        <v>0</v>
      </c>
      <c r="Z25" s="39">
        <v>1</v>
      </c>
      <c r="AA25" s="39">
        <v>0</v>
      </c>
      <c r="AB25" s="39">
        <v>0</v>
      </c>
      <c r="AC25" s="39">
        <v>0</v>
      </c>
      <c r="AD25" s="39">
        <v>0</v>
      </c>
      <c r="AE25" s="39">
        <v>2</v>
      </c>
      <c r="AF25" s="40">
        <f t="shared" si="7"/>
        <v>0.48275862068965519</v>
      </c>
      <c r="AG25" s="41">
        <f t="shared" si="8"/>
        <v>7.9726651480637803E-3</v>
      </c>
      <c r="AH25" s="42">
        <f t="shared" si="3"/>
        <v>0</v>
      </c>
      <c r="AI25" s="40">
        <f t="shared" si="4"/>
        <v>0.63362278408554351</v>
      </c>
      <c r="AJ25" s="40">
        <f t="shared" si="5"/>
        <v>1.1163814047751988</v>
      </c>
      <c r="AK25" s="43">
        <f t="shared" si="6"/>
        <v>0.63362278408554351</v>
      </c>
    </row>
    <row r="26" spans="1:37" ht="12.75" customHeight="1" x14ac:dyDescent="0.45">
      <c r="A26" s="37">
        <f t="shared" si="9"/>
        <v>23</v>
      </c>
      <c r="B26" s="38" t="s">
        <v>9</v>
      </c>
      <c r="C26" s="39">
        <v>0</v>
      </c>
      <c r="D26" s="39">
        <v>3</v>
      </c>
      <c r="E26" s="39">
        <v>0</v>
      </c>
      <c r="F26" s="39">
        <v>0</v>
      </c>
      <c r="G26" s="39">
        <v>1</v>
      </c>
      <c r="H26" s="39">
        <v>0</v>
      </c>
      <c r="I26" s="39">
        <v>0</v>
      </c>
      <c r="J26" s="39">
        <v>1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1</v>
      </c>
      <c r="Q26" s="39">
        <v>1</v>
      </c>
      <c r="R26" s="39">
        <v>0</v>
      </c>
      <c r="S26" s="39">
        <v>0</v>
      </c>
      <c r="T26" s="39">
        <v>0</v>
      </c>
      <c r="U26" s="39">
        <v>1</v>
      </c>
      <c r="V26" s="39">
        <v>0</v>
      </c>
      <c r="W26" s="39">
        <v>0</v>
      </c>
      <c r="X26" s="39">
        <v>0</v>
      </c>
      <c r="Y26" s="39">
        <v>0</v>
      </c>
      <c r="Z26" s="39">
        <v>1</v>
      </c>
      <c r="AA26" s="39">
        <v>1</v>
      </c>
      <c r="AB26" s="39">
        <v>1</v>
      </c>
      <c r="AC26" s="39">
        <v>1</v>
      </c>
      <c r="AD26" s="39">
        <v>1</v>
      </c>
      <c r="AE26" s="39">
        <v>1</v>
      </c>
      <c r="AF26" s="40">
        <f t="shared" si="7"/>
        <v>0.48275862068965519</v>
      </c>
      <c r="AG26" s="41">
        <f t="shared" si="8"/>
        <v>7.9726651480637803E-3</v>
      </c>
      <c r="AH26" s="42">
        <f t="shared" si="3"/>
        <v>0</v>
      </c>
      <c r="AI26" s="40">
        <f t="shared" si="4"/>
        <v>0.68768190607350332</v>
      </c>
      <c r="AJ26" s="40">
        <f t="shared" si="5"/>
        <v>1.1704405267631586</v>
      </c>
      <c r="AK26" s="43">
        <f t="shared" si="6"/>
        <v>0.68768190607350332</v>
      </c>
    </row>
    <row r="27" spans="1:37" ht="12.75" customHeight="1" x14ac:dyDescent="0.45">
      <c r="A27" s="37">
        <f t="shared" si="9"/>
        <v>24</v>
      </c>
      <c r="B27" s="38" t="s">
        <v>17</v>
      </c>
      <c r="C27" s="39">
        <v>0</v>
      </c>
      <c r="D27" s="39">
        <v>1</v>
      </c>
      <c r="E27" s="39">
        <v>0</v>
      </c>
      <c r="F27" s="39">
        <v>0</v>
      </c>
      <c r="G27" s="39">
        <v>1</v>
      </c>
      <c r="H27" s="39">
        <v>0</v>
      </c>
      <c r="I27" s="39">
        <v>2</v>
      </c>
      <c r="J27" s="39">
        <v>0</v>
      </c>
      <c r="K27" s="39">
        <v>0</v>
      </c>
      <c r="L27" s="39">
        <v>1</v>
      </c>
      <c r="M27" s="39">
        <v>0</v>
      </c>
      <c r="N27" s="39">
        <v>0</v>
      </c>
      <c r="O27" s="39">
        <v>0</v>
      </c>
      <c r="P27" s="39">
        <v>1</v>
      </c>
      <c r="Q27" s="39">
        <v>0</v>
      </c>
      <c r="R27" s="39">
        <v>0</v>
      </c>
      <c r="S27" s="39">
        <v>0</v>
      </c>
      <c r="T27" s="39">
        <v>0</v>
      </c>
      <c r="U27" s="39">
        <v>1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1</v>
      </c>
      <c r="AF27" s="40">
        <f t="shared" si="7"/>
        <v>0.27586206896551724</v>
      </c>
      <c r="AG27" s="41">
        <f t="shared" si="8"/>
        <v>4.5558086560364463E-3</v>
      </c>
      <c r="AH27" s="42">
        <f t="shared" si="3"/>
        <v>0</v>
      </c>
      <c r="AI27" s="40">
        <f t="shared" si="4"/>
        <v>0.52756527857006408</v>
      </c>
      <c r="AJ27" s="40">
        <f t="shared" si="5"/>
        <v>0.80342734753558132</v>
      </c>
      <c r="AK27" s="43">
        <f t="shared" si="6"/>
        <v>0.52756527857006408</v>
      </c>
    </row>
    <row r="28" spans="1:37" ht="12.75" customHeight="1" x14ac:dyDescent="0.45">
      <c r="A28" s="37">
        <f t="shared" si="9"/>
        <v>25</v>
      </c>
      <c r="B28" s="38" t="s">
        <v>19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1</v>
      </c>
      <c r="Y28" s="39">
        <v>0</v>
      </c>
      <c r="Z28" s="39">
        <v>1</v>
      </c>
      <c r="AA28" s="39">
        <v>1</v>
      </c>
      <c r="AB28" s="39">
        <v>0</v>
      </c>
      <c r="AC28" s="39">
        <v>0</v>
      </c>
      <c r="AD28" s="39">
        <v>1</v>
      </c>
      <c r="AE28" s="39">
        <v>0</v>
      </c>
      <c r="AF28" s="40">
        <f t="shared" si="7"/>
        <v>0.17241379310344829</v>
      </c>
      <c r="AG28" s="41">
        <f t="shared" si="8"/>
        <v>2.8473804100227788E-3</v>
      </c>
      <c r="AH28" s="42">
        <f t="shared" si="3"/>
        <v>0</v>
      </c>
      <c r="AI28" s="40">
        <f t="shared" si="4"/>
        <v>0.38442587221924479</v>
      </c>
      <c r="AJ28" s="40">
        <f t="shared" si="5"/>
        <v>0.55683966532269302</v>
      </c>
      <c r="AK28" s="43">
        <f t="shared" si="6"/>
        <v>0.38442587221924479</v>
      </c>
    </row>
    <row r="29" spans="1:37" ht="12.75" customHeight="1" x14ac:dyDescent="0.45">
      <c r="A29" s="37">
        <f t="shared" si="9"/>
        <v>26</v>
      </c>
      <c r="B29" s="38" t="s">
        <v>50</v>
      </c>
      <c r="C29" s="39">
        <v>0</v>
      </c>
      <c r="D29" s="39">
        <v>0</v>
      </c>
      <c r="E29" s="39">
        <v>0</v>
      </c>
      <c r="F29" s="39">
        <v>1</v>
      </c>
      <c r="G29" s="39">
        <v>0</v>
      </c>
      <c r="H29" s="39">
        <v>0</v>
      </c>
      <c r="I29" s="39">
        <v>1</v>
      </c>
      <c r="J29" s="39">
        <v>0</v>
      </c>
      <c r="K29" s="39">
        <v>1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2</v>
      </c>
      <c r="AC29" s="39">
        <v>0</v>
      </c>
      <c r="AD29" s="39">
        <v>0</v>
      </c>
      <c r="AE29" s="39">
        <v>0</v>
      </c>
      <c r="AF29" s="40">
        <f t="shared" si="7"/>
        <v>0.17241379310344829</v>
      </c>
      <c r="AG29" s="41">
        <f t="shared" si="8"/>
        <v>2.8473804100227788E-3</v>
      </c>
      <c r="AH29" s="42">
        <f t="shared" si="3"/>
        <v>0</v>
      </c>
      <c r="AI29" s="40">
        <f t="shared" si="4"/>
        <v>0.46820062223377973</v>
      </c>
      <c r="AJ29" s="40">
        <f t="shared" si="5"/>
        <v>0.64061441533722796</v>
      </c>
      <c r="AK29" s="43">
        <f t="shared" si="6"/>
        <v>0.46820062223377973</v>
      </c>
    </row>
    <row r="30" spans="1:37" ht="12.75" customHeight="1" x14ac:dyDescent="0.45">
      <c r="A30" s="37">
        <f t="shared" si="9"/>
        <v>27</v>
      </c>
      <c r="B30" s="38" t="s">
        <v>22</v>
      </c>
      <c r="C30" s="39">
        <v>0</v>
      </c>
      <c r="D30" s="39">
        <v>0</v>
      </c>
      <c r="E30" s="39">
        <v>1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2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1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40">
        <f t="shared" si="7"/>
        <v>0.13793103448275862</v>
      </c>
      <c r="AG30" s="41">
        <f t="shared" si="8"/>
        <v>2.2779043280182231E-3</v>
      </c>
      <c r="AH30" s="42">
        <f t="shared" si="3"/>
        <v>0</v>
      </c>
      <c r="AI30" s="40">
        <f t="shared" si="4"/>
        <v>0.44111368238604581</v>
      </c>
      <c r="AJ30" s="40">
        <f t="shared" si="5"/>
        <v>0.57904471686880443</v>
      </c>
      <c r="AK30" s="43">
        <f t="shared" si="6"/>
        <v>0.44111368238604581</v>
      </c>
    </row>
    <row r="31" spans="1:37" ht="12.75" customHeight="1" x14ac:dyDescent="0.45">
      <c r="A31" s="37">
        <f t="shared" si="9"/>
        <v>28</v>
      </c>
      <c r="B31" s="38" t="s">
        <v>18</v>
      </c>
      <c r="C31" s="39">
        <v>1</v>
      </c>
      <c r="D31" s="39">
        <v>0</v>
      </c>
      <c r="E31" s="39">
        <v>0</v>
      </c>
      <c r="F31" s="39">
        <v>1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1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40">
        <f t="shared" si="7"/>
        <v>0.13793103448275862</v>
      </c>
      <c r="AG31" s="41">
        <f t="shared" si="8"/>
        <v>2.2779043280182231E-3</v>
      </c>
      <c r="AH31" s="42">
        <f t="shared" si="3"/>
        <v>0</v>
      </c>
      <c r="AI31" s="40">
        <f t="shared" si="4"/>
        <v>0.35093120317179821</v>
      </c>
      <c r="AJ31" s="40">
        <f t="shared" si="5"/>
        <v>0.48886223765455683</v>
      </c>
      <c r="AK31" s="43">
        <f t="shared" si="6"/>
        <v>0.35093120317179821</v>
      </c>
    </row>
    <row r="32" spans="1:37" ht="12.75" customHeight="1" x14ac:dyDescent="0.45">
      <c r="A32" s="37">
        <f t="shared" si="9"/>
        <v>29</v>
      </c>
      <c r="B32" s="38" t="s">
        <v>28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1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1</v>
      </c>
      <c r="X32" s="39">
        <v>0</v>
      </c>
      <c r="Y32" s="39">
        <v>0</v>
      </c>
      <c r="Z32" s="39">
        <v>1</v>
      </c>
      <c r="AA32" s="39">
        <v>0</v>
      </c>
      <c r="AB32" s="39">
        <v>0</v>
      </c>
      <c r="AC32" s="39">
        <v>0</v>
      </c>
      <c r="AD32" s="39">
        <v>0</v>
      </c>
      <c r="AE32" s="39">
        <v>1</v>
      </c>
      <c r="AF32" s="40">
        <f t="shared" si="7"/>
        <v>0.13793103448275862</v>
      </c>
      <c r="AG32" s="41">
        <f t="shared" si="8"/>
        <v>2.2779043280182231E-3</v>
      </c>
      <c r="AH32" s="42">
        <f t="shared" si="3"/>
        <v>0</v>
      </c>
      <c r="AI32" s="40">
        <f t="shared" si="4"/>
        <v>0.35093120317179821</v>
      </c>
      <c r="AJ32" s="40">
        <f t="shared" si="5"/>
        <v>0.48886223765455683</v>
      </c>
      <c r="AK32" s="43">
        <f t="shared" si="6"/>
        <v>0.35093120317179821</v>
      </c>
    </row>
    <row r="33" spans="1:37" ht="12.75" customHeight="1" x14ac:dyDescent="0.45">
      <c r="A33" s="37">
        <f t="shared" si="9"/>
        <v>30</v>
      </c>
      <c r="B33" s="38" t="s">
        <v>24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1</v>
      </c>
      <c r="L33" s="39">
        <v>0</v>
      </c>
      <c r="M33" s="39">
        <v>0</v>
      </c>
      <c r="N33" s="39">
        <v>1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1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0.10344827586206896</v>
      </c>
      <c r="AG33" s="41">
        <f t="shared" si="8"/>
        <v>1.7084282460136672E-3</v>
      </c>
      <c r="AH33" s="42">
        <f t="shared" si="3"/>
        <v>0</v>
      </c>
      <c r="AI33" s="40">
        <f t="shared" si="4"/>
        <v>0.30993404669460345</v>
      </c>
      <c r="AJ33" s="40">
        <f t="shared" si="5"/>
        <v>0.4133823225566724</v>
      </c>
      <c r="AK33" s="43">
        <f t="shared" si="6"/>
        <v>0.30993404669460345</v>
      </c>
    </row>
    <row r="34" spans="1:37" ht="12.75" customHeight="1" x14ac:dyDescent="0.45">
      <c r="A34" s="37">
        <v>31</v>
      </c>
      <c r="B34" s="38" t="s">
        <v>23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1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1</v>
      </c>
      <c r="AB34" s="39">
        <v>0</v>
      </c>
      <c r="AC34" s="39">
        <v>0</v>
      </c>
      <c r="AD34" s="39">
        <v>0</v>
      </c>
      <c r="AE34" s="39">
        <v>0</v>
      </c>
      <c r="AF34" s="40">
        <f t="shared" si="7"/>
        <v>6.8965517241379309E-2</v>
      </c>
      <c r="AG34" s="41">
        <f t="shared" si="8"/>
        <v>1.1389521640091116E-3</v>
      </c>
      <c r="AH34" s="42">
        <f t="shared" si="3"/>
        <v>0</v>
      </c>
      <c r="AI34" s="40">
        <f t="shared" si="4"/>
        <v>0.25788071477756375</v>
      </c>
      <c r="AJ34" s="40">
        <f t="shared" si="5"/>
        <v>0.32684623201894303</v>
      </c>
      <c r="AK34" s="43">
        <f t="shared" si="6"/>
        <v>0.25788071477756375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0</v>
      </c>
      <c r="AG35" s="41">
        <f t="shared" si="8"/>
        <v>0</v>
      </c>
      <c r="AH35" s="42">
        <f t="shared" si="3"/>
        <v>0</v>
      </c>
      <c r="AI35" s="40">
        <f t="shared" si="4"/>
        <v>0</v>
      </c>
      <c r="AJ35" s="40">
        <f t="shared" si="5"/>
        <v>0</v>
      </c>
      <c r="AK35" s="43">
        <f t="shared" si="6"/>
        <v>0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83</v>
      </c>
      <c r="D37" s="55">
        <f t="shared" si="10"/>
        <v>85</v>
      </c>
      <c r="E37" s="55">
        <f t="shared" si="10"/>
        <v>84</v>
      </c>
      <c r="F37" s="55">
        <f t="shared" si="10"/>
        <v>52</v>
      </c>
      <c r="G37" s="55">
        <f t="shared" si="10"/>
        <v>73</v>
      </c>
      <c r="H37" s="55">
        <f t="shared" si="10"/>
        <v>87</v>
      </c>
      <c r="I37" s="55">
        <f t="shared" si="10"/>
        <v>54</v>
      </c>
      <c r="J37" s="55">
        <f t="shared" si="10"/>
        <v>54</v>
      </c>
      <c r="K37" s="55">
        <f t="shared" si="10"/>
        <v>56</v>
      </c>
      <c r="L37" s="55">
        <f t="shared" si="10"/>
        <v>63</v>
      </c>
      <c r="M37" s="55">
        <f t="shared" si="10"/>
        <v>53</v>
      </c>
      <c r="N37" s="55">
        <f t="shared" si="10"/>
        <v>53</v>
      </c>
      <c r="O37" s="55">
        <f t="shared" si="10"/>
        <v>67</v>
      </c>
      <c r="P37" s="55">
        <f t="shared" si="10"/>
        <v>58</v>
      </c>
      <c r="Q37" s="55">
        <f t="shared" si="10"/>
        <v>79</v>
      </c>
      <c r="R37" s="55">
        <f t="shared" si="10"/>
        <v>52</v>
      </c>
      <c r="S37" s="55">
        <f t="shared" si="10"/>
        <v>61</v>
      </c>
      <c r="T37" s="55">
        <f t="shared" si="10"/>
        <v>56</v>
      </c>
      <c r="U37" s="55">
        <f t="shared" si="10"/>
        <v>62</v>
      </c>
      <c r="V37" s="55">
        <f t="shared" si="10"/>
        <v>50</v>
      </c>
      <c r="W37" s="55">
        <f t="shared" si="10"/>
        <v>65</v>
      </c>
      <c r="X37" s="55">
        <f t="shared" si="10"/>
        <v>43</v>
      </c>
      <c r="Y37" s="55">
        <f t="shared" si="10"/>
        <v>51</v>
      </c>
      <c r="Z37" s="55">
        <f t="shared" si="10"/>
        <v>74</v>
      </c>
      <c r="AA37" s="55">
        <f t="shared" si="10"/>
        <v>52</v>
      </c>
      <c r="AB37" s="55">
        <f t="shared" si="10"/>
        <v>51</v>
      </c>
      <c r="AC37" s="55">
        <f t="shared" si="10"/>
        <v>46</v>
      </c>
      <c r="AD37" s="55">
        <f t="shared" si="10"/>
        <v>33</v>
      </c>
      <c r="AE37" s="55">
        <f t="shared" si="10"/>
        <v>59</v>
      </c>
      <c r="AF37" s="40"/>
      <c r="AG37" s="40"/>
      <c r="AI37" s="40"/>
      <c r="AJ37" s="40"/>
      <c r="AK37" s="43"/>
    </row>
    <row r="38" spans="1:37" ht="12.75" customHeight="1" x14ac:dyDescent="0.45">
      <c r="Z38" s="37"/>
    </row>
    <row r="41" spans="1:37" ht="12.75" hidden="1" customHeight="1" x14ac:dyDescent="0.45">
      <c r="B41" s="44">
        <v>2</v>
      </c>
    </row>
    <row r="42" spans="1:37" ht="12.75" customHeight="1" x14ac:dyDescent="0.45">
      <c r="B42" s="57" t="s">
        <v>36</v>
      </c>
      <c r="C42" s="58">
        <f t="shared" ref="C42:AF42" si="11">$AK$44</f>
        <v>15.391335869991238</v>
      </c>
      <c r="D42" s="58">
        <f t="shared" si="11"/>
        <v>15.391335869991238</v>
      </c>
      <c r="E42" s="59">
        <f t="shared" si="11"/>
        <v>15.391335869991238</v>
      </c>
      <c r="F42" s="59">
        <f t="shared" si="11"/>
        <v>15.391335869991238</v>
      </c>
      <c r="G42" s="59">
        <f t="shared" si="11"/>
        <v>15.391335869991238</v>
      </c>
      <c r="H42" s="59">
        <f t="shared" si="11"/>
        <v>15.391335869991238</v>
      </c>
      <c r="I42" s="59">
        <f t="shared" si="11"/>
        <v>15.391335869991238</v>
      </c>
      <c r="J42" s="59">
        <f t="shared" si="11"/>
        <v>15.391335869991238</v>
      </c>
      <c r="K42" s="59">
        <f t="shared" si="11"/>
        <v>15.391335869991238</v>
      </c>
      <c r="L42" s="59">
        <f t="shared" si="11"/>
        <v>15.391335869991238</v>
      </c>
      <c r="M42" s="59">
        <f t="shared" si="11"/>
        <v>15.391335869991238</v>
      </c>
      <c r="N42" s="59">
        <f t="shared" si="11"/>
        <v>15.391335869991238</v>
      </c>
      <c r="O42" s="59">
        <f t="shared" si="11"/>
        <v>15.391335869991238</v>
      </c>
      <c r="P42" s="59">
        <f t="shared" si="11"/>
        <v>15.391335869991238</v>
      </c>
      <c r="Q42" s="59">
        <f t="shared" si="11"/>
        <v>15.391335869991238</v>
      </c>
      <c r="R42" s="59">
        <f t="shared" si="11"/>
        <v>15.391335869991238</v>
      </c>
      <c r="S42" s="59">
        <f t="shared" si="11"/>
        <v>15.391335869991238</v>
      </c>
      <c r="T42" s="59">
        <f t="shared" si="11"/>
        <v>15.391335869991238</v>
      </c>
      <c r="U42" s="59">
        <f t="shared" si="11"/>
        <v>15.391335869991238</v>
      </c>
      <c r="V42" s="59">
        <f t="shared" si="11"/>
        <v>15.391335869991238</v>
      </c>
      <c r="W42" s="59">
        <f t="shared" si="11"/>
        <v>15.391335869991238</v>
      </c>
      <c r="X42" s="59">
        <f t="shared" si="11"/>
        <v>15.391335869991238</v>
      </c>
      <c r="Y42" s="59">
        <f t="shared" si="11"/>
        <v>15.391335869991238</v>
      </c>
      <c r="Z42" s="59">
        <f t="shared" si="11"/>
        <v>15.391335869991238</v>
      </c>
      <c r="AA42" s="59">
        <f t="shared" si="11"/>
        <v>15.391335869991238</v>
      </c>
      <c r="AB42" s="59">
        <f t="shared" si="11"/>
        <v>15.391335869991238</v>
      </c>
      <c r="AC42" s="59">
        <f t="shared" si="11"/>
        <v>15.391335869991238</v>
      </c>
      <c r="AD42" s="59">
        <f t="shared" si="11"/>
        <v>15.391335869991238</v>
      </c>
      <c r="AE42" s="59">
        <f t="shared" si="11"/>
        <v>15.391335869991238</v>
      </c>
      <c r="AF42" s="60">
        <f t="shared" si="11"/>
        <v>15.391335869991238</v>
      </c>
      <c r="AG42" s="60"/>
      <c r="AH42" s="60">
        <f>$AK$44</f>
        <v>15.391335869991238</v>
      </c>
      <c r="AI42" s="60">
        <f>$AK$44</f>
        <v>15.391335869991238</v>
      </c>
      <c r="AJ42" s="60">
        <f>$AK$44</f>
        <v>15.391335869991238</v>
      </c>
      <c r="AK42" s="60">
        <f>$AK$44</f>
        <v>15.391335869991238</v>
      </c>
    </row>
    <row r="43" spans="1:37" ht="12.75" customHeight="1" x14ac:dyDescent="0.45">
      <c r="B43" s="57" t="s">
        <v>38</v>
      </c>
      <c r="C43" s="58">
        <f t="shared" ref="C43:AF43" si="12">$AJ$44</f>
        <v>15.460301387232619</v>
      </c>
      <c r="D43" s="58">
        <f t="shared" si="12"/>
        <v>15.460301387232619</v>
      </c>
      <c r="E43" s="59">
        <f t="shared" si="12"/>
        <v>15.460301387232619</v>
      </c>
      <c r="F43" s="59">
        <f t="shared" si="12"/>
        <v>15.460301387232619</v>
      </c>
      <c r="G43" s="59">
        <f t="shared" si="12"/>
        <v>15.460301387232619</v>
      </c>
      <c r="H43" s="59">
        <f t="shared" si="12"/>
        <v>15.460301387232619</v>
      </c>
      <c r="I43" s="59">
        <f t="shared" si="12"/>
        <v>15.460301387232619</v>
      </c>
      <c r="J43" s="59">
        <f t="shared" si="12"/>
        <v>15.460301387232619</v>
      </c>
      <c r="K43" s="59">
        <f t="shared" si="12"/>
        <v>15.460301387232619</v>
      </c>
      <c r="L43" s="59">
        <f t="shared" si="12"/>
        <v>15.460301387232619</v>
      </c>
      <c r="M43" s="59">
        <f t="shared" si="12"/>
        <v>15.460301387232619</v>
      </c>
      <c r="N43" s="59">
        <f t="shared" si="12"/>
        <v>15.460301387232619</v>
      </c>
      <c r="O43" s="59">
        <f t="shared" si="12"/>
        <v>15.460301387232619</v>
      </c>
      <c r="P43" s="59">
        <f t="shared" si="12"/>
        <v>15.460301387232619</v>
      </c>
      <c r="Q43" s="59">
        <f t="shared" si="12"/>
        <v>15.460301387232619</v>
      </c>
      <c r="R43" s="59">
        <f t="shared" si="12"/>
        <v>15.460301387232619</v>
      </c>
      <c r="S43" s="59">
        <f t="shared" si="12"/>
        <v>15.460301387232619</v>
      </c>
      <c r="T43" s="59">
        <f t="shared" si="12"/>
        <v>15.460301387232619</v>
      </c>
      <c r="U43" s="59">
        <f t="shared" si="12"/>
        <v>15.460301387232619</v>
      </c>
      <c r="V43" s="59">
        <f t="shared" si="12"/>
        <v>15.460301387232619</v>
      </c>
      <c r="W43" s="59">
        <f t="shared" si="12"/>
        <v>15.460301387232619</v>
      </c>
      <c r="X43" s="59">
        <f t="shared" si="12"/>
        <v>15.460301387232619</v>
      </c>
      <c r="Y43" s="59">
        <f t="shared" si="12"/>
        <v>15.460301387232619</v>
      </c>
      <c r="Z43" s="59">
        <f t="shared" si="12"/>
        <v>15.460301387232619</v>
      </c>
      <c r="AA43" s="59">
        <f t="shared" si="12"/>
        <v>15.460301387232619</v>
      </c>
      <c r="AB43" s="59">
        <f t="shared" si="12"/>
        <v>15.460301387232619</v>
      </c>
      <c r="AC43" s="59">
        <f t="shared" si="12"/>
        <v>15.460301387232619</v>
      </c>
      <c r="AD43" s="59">
        <f t="shared" si="12"/>
        <v>15.460301387232619</v>
      </c>
      <c r="AE43" s="59">
        <f t="shared" si="12"/>
        <v>15.460301387232619</v>
      </c>
      <c r="AF43" s="60">
        <f t="shared" si="12"/>
        <v>15.460301387232619</v>
      </c>
      <c r="AG43" s="60"/>
      <c r="AH43" s="60">
        <f>$AJ$44</f>
        <v>15.460301387232619</v>
      </c>
      <c r="AI43" s="60">
        <f>$AJ$44</f>
        <v>15.460301387232619</v>
      </c>
      <c r="AJ43" s="60">
        <f>$AJ$44</f>
        <v>15.460301387232619</v>
      </c>
      <c r="AK43" s="60">
        <f>$AJ$44</f>
        <v>15.460301387232619</v>
      </c>
    </row>
    <row r="44" spans="1:37" ht="12.75" customHeight="1" x14ac:dyDescent="0.45">
      <c r="B44" s="57" t="str">
        <f>INDEX(B3:B33,B41)</f>
        <v>Heat</v>
      </c>
      <c r="C44" s="57">
        <f t="shared" ref="C44:AF44" si="13">IF(C3="","",VLOOKUP($B$44,$B$1:$AK$37,MATCH(C$1,$B$1:$AK$1,0),0))</f>
        <v>17</v>
      </c>
      <c r="D44" s="57">
        <f t="shared" si="13"/>
        <v>15</v>
      </c>
      <c r="E44" s="61">
        <f t="shared" si="13"/>
        <v>25</v>
      </c>
      <c r="F44" s="61">
        <f t="shared" si="13"/>
        <v>10</v>
      </c>
      <c r="G44" s="61">
        <f t="shared" si="13"/>
        <v>19</v>
      </c>
      <c r="H44" s="61">
        <f t="shared" si="13"/>
        <v>19</v>
      </c>
      <c r="I44" s="61">
        <f t="shared" si="13"/>
        <v>9</v>
      </c>
      <c r="J44" s="61">
        <f t="shared" si="13"/>
        <v>6</v>
      </c>
      <c r="K44" s="61">
        <f t="shared" si="13"/>
        <v>5</v>
      </c>
      <c r="L44" s="61">
        <f t="shared" si="13"/>
        <v>5</v>
      </c>
      <c r="M44" s="61">
        <f t="shared" si="13"/>
        <v>5</v>
      </c>
      <c r="N44" s="61">
        <f t="shared" si="13"/>
        <v>2</v>
      </c>
      <c r="O44" s="61">
        <f t="shared" si="13"/>
        <v>13</v>
      </c>
      <c r="P44" s="61">
        <f t="shared" si="13"/>
        <v>10</v>
      </c>
      <c r="Q44" s="61">
        <f t="shared" si="13"/>
        <v>11</v>
      </c>
      <c r="R44" s="61">
        <f t="shared" si="13"/>
        <v>4</v>
      </c>
      <c r="S44" s="61">
        <f t="shared" si="13"/>
        <v>15</v>
      </c>
      <c r="T44" s="61">
        <f t="shared" si="13"/>
        <v>13</v>
      </c>
      <c r="U44" s="61">
        <f t="shared" si="13"/>
        <v>10</v>
      </c>
      <c r="V44" s="61">
        <f t="shared" si="13"/>
        <v>10</v>
      </c>
      <c r="W44" s="61">
        <f t="shared" si="13"/>
        <v>8</v>
      </c>
      <c r="X44" s="61">
        <f t="shared" si="13"/>
        <v>6</v>
      </c>
      <c r="Y44" s="61">
        <f t="shared" si="13"/>
        <v>10</v>
      </c>
      <c r="Z44" s="61">
        <f t="shared" si="13"/>
        <v>7</v>
      </c>
      <c r="AA44" s="61">
        <f t="shared" si="13"/>
        <v>9</v>
      </c>
      <c r="AB44" s="61">
        <f t="shared" si="13"/>
        <v>5</v>
      </c>
      <c r="AC44" s="61">
        <f t="shared" si="13"/>
        <v>8</v>
      </c>
      <c r="AD44" s="61">
        <f t="shared" si="13"/>
        <v>3</v>
      </c>
      <c r="AE44" s="61">
        <f t="shared" si="13"/>
        <v>13</v>
      </c>
      <c r="AF44" s="60">
        <f t="shared" si="13"/>
        <v>10.068965517241379</v>
      </c>
      <c r="AG44" s="60"/>
      <c r="AH44" s="60">
        <f>IF(AH3="","",VLOOKUP($B$44,$B$1:$AK$37,MATCH(AH$1,$B$1:$AK$1,0),0))</f>
        <v>10</v>
      </c>
      <c r="AI44" s="60">
        <f>IF(AI3="","",VLOOKUP($B$44,$B$1:$AK$37,MATCH(AI$1,$B$1:$AK$1,0),0))</f>
        <v>5.3913358699912388</v>
      </c>
      <c r="AJ44" s="60">
        <f>IF(AJ3="","",VLOOKUP($B$44,$B$1:$AK$37,MATCH(AJ$1,$B$1:$AK$1,0),0))</f>
        <v>15.460301387232619</v>
      </c>
      <c r="AK44" s="60">
        <f>IF(AK3="","",VLOOKUP($B$44,$B$1:$AK$37,MATCH(AK$1,$B$1:$AK$1,0),0))</f>
        <v>15.391335869991238</v>
      </c>
    </row>
    <row r="45" spans="1:37" ht="12.75" customHeight="1" x14ac:dyDescent="0.45">
      <c r="B45" s="57" t="str">
        <f>B44&amp;"%"</f>
        <v>Heat%</v>
      </c>
      <c r="C45" s="62">
        <f t="shared" ref="C45:AE45" si="14">IF(C44="","",C44/C37)</f>
        <v>0.20481927710843373</v>
      </c>
      <c r="D45" s="62">
        <f t="shared" si="14"/>
        <v>0.17647058823529413</v>
      </c>
      <c r="E45" s="63">
        <f t="shared" si="14"/>
        <v>0.29761904761904762</v>
      </c>
      <c r="F45" s="63">
        <f t="shared" si="14"/>
        <v>0.19230769230769232</v>
      </c>
      <c r="G45" s="63">
        <f t="shared" si="14"/>
        <v>0.26027397260273971</v>
      </c>
      <c r="H45" s="63">
        <f t="shared" si="14"/>
        <v>0.21839080459770116</v>
      </c>
      <c r="I45" s="63">
        <f t="shared" si="14"/>
        <v>0.16666666666666666</v>
      </c>
      <c r="J45" s="63">
        <f t="shared" si="14"/>
        <v>0.1111111111111111</v>
      </c>
      <c r="K45" s="63">
        <f t="shared" si="14"/>
        <v>8.9285714285714288E-2</v>
      </c>
      <c r="L45" s="63">
        <f t="shared" si="14"/>
        <v>7.9365079365079361E-2</v>
      </c>
      <c r="M45" s="63">
        <f t="shared" si="14"/>
        <v>9.4339622641509441E-2</v>
      </c>
      <c r="N45" s="63">
        <f t="shared" si="14"/>
        <v>3.7735849056603772E-2</v>
      </c>
      <c r="O45" s="63">
        <f t="shared" si="14"/>
        <v>0.19402985074626866</v>
      </c>
      <c r="P45" s="63">
        <f t="shared" si="14"/>
        <v>0.17241379310344829</v>
      </c>
      <c r="Q45" s="63">
        <f t="shared" si="14"/>
        <v>0.13924050632911392</v>
      </c>
      <c r="R45" s="63">
        <f t="shared" si="14"/>
        <v>7.6923076923076927E-2</v>
      </c>
      <c r="S45" s="63">
        <f t="shared" si="14"/>
        <v>0.24590163934426229</v>
      </c>
      <c r="T45" s="63">
        <f t="shared" si="14"/>
        <v>0.23214285714285715</v>
      </c>
      <c r="U45" s="63">
        <f t="shared" si="14"/>
        <v>0.16129032258064516</v>
      </c>
      <c r="V45" s="63">
        <f t="shared" si="14"/>
        <v>0.2</v>
      </c>
      <c r="W45" s="63">
        <f t="shared" si="14"/>
        <v>0.12307692307692308</v>
      </c>
      <c r="X45" s="63">
        <f t="shared" si="14"/>
        <v>0.13953488372093023</v>
      </c>
      <c r="Y45" s="63">
        <f t="shared" si="14"/>
        <v>0.19607843137254902</v>
      </c>
      <c r="Z45" s="63">
        <f t="shared" si="14"/>
        <v>9.45945945945946E-2</v>
      </c>
      <c r="AA45" s="63">
        <f t="shared" si="14"/>
        <v>0.17307692307692307</v>
      </c>
      <c r="AB45" s="63">
        <f t="shared" si="14"/>
        <v>9.8039215686274508E-2</v>
      </c>
      <c r="AC45" s="63">
        <f t="shared" si="14"/>
        <v>0.17391304347826086</v>
      </c>
      <c r="AD45" s="63">
        <f t="shared" si="14"/>
        <v>9.0909090909090912E-2</v>
      </c>
      <c r="AE45" s="63">
        <f t="shared" si="14"/>
        <v>0.22033898305084745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Drop Down 1">
              <controlPr defaultSize="0" autoLine="0" autoPict="0">
                <anchor moveWithCells="1">
                  <from>
                    <xdr:col>38</xdr:col>
                    <xdr:colOff>184150</xdr:colOff>
                    <xdr:row>2</xdr:row>
                    <xdr:rowOff>114300</xdr:rowOff>
                  </from>
                  <to>
                    <xdr:col>40</xdr:col>
                    <xdr:colOff>298450</xdr:colOff>
                    <xdr:row>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45"/>
  <sheetViews>
    <sheetView showGridLines="0" tabSelected="1" topLeftCell="A2" zoomScale="90" zoomScaleNormal="90" workbookViewId="0">
      <selection activeCell="G19" sqref="G19"/>
    </sheetView>
  </sheetViews>
  <sheetFormatPr defaultColWidth="8.81640625" defaultRowHeight="12.75" customHeight="1" x14ac:dyDescent="0.45"/>
  <cols>
    <col min="1" max="1" width="5.7265625" style="44" customWidth="1"/>
    <col min="2" max="2" width="54.1796875" style="44" customWidth="1"/>
    <col min="3" max="3" width="5.81640625" style="44" customWidth="1"/>
    <col min="4" max="4" width="5.81640625" style="42" customWidth="1"/>
    <col min="5" max="31" width="5.81640625" style="56" customWidth="1"/>
    <col min="32" max="32" width="10.26953125" style="42" bestFit="1" customWidth="1"/>
    <col min="33" max="33" width="10.1796875" style="42" customWidth="1"/>
    <col min="34" max="34" width="7.08984375" style="42" bestFit="1" customWidth="1"/>
    <col min="35" max="35" width="16.26953125" style="42" bestFit="1" customWidth="1"/>
    <col min="36" max="36" width="14.7265625" style="42" customWidth="1"/>
    <col min="37" max="37" width="6.453125" style="44" bestFit="1" customWidth="1"/>
    <col min="38" max="16384" width="8.81640625" style="44"/>
  </cols>
  <sheetData>
    <row r="1" spans="1:37" ht="12.75" hidden="1" customHeight="1" x14ac:dyDescent="0.45">
      <c r="C1" s="42">
        <v>1</v>
      </c>
      <c r="D1" s="42">
        <f>+C1+1</f>
        <v>2</v>
      </c>
      <c r="E1" s="42">
        <f t="shared" ref="E1:AE1" si="0">+D1+1</f>
        <v>3</v>
      </c>
      <c r="F1" s="42">
        <f t="shared" si="0"/>
        <v>4</v>
      </c>
      <c r="G1" s="42">
        <f t="shared" si="0"/>
        <v>5</v>
      </c>
      <c r="H1" s="42">
        <f t="shared" si="0"/>
        <v>6</v>
      </c>
      <c r="I1" s="42">
        <f t="shared" si="0"/>
        <v>7</v>
      </c>
      <c r="J1" s="42">
        <f t="shared" si="0"/>
        <v>8</v>
      </c>
      <c r="K1" s="42">
        <f t="shared" si="0"/>
        <v>9</v>
      </c>
      <c r="L1" s="42">
        <f t="shared" si="0"/>
        <v>10</v>
      </c>
      <c r="M1" s="42">
        <f t="shared" si="0"/>
        <v>11</v>
      </c>
      <c r="N1" s="42">
        <f t="shared" si="0"/>
        <v>12</v>
      </c>
      <c r="O1" s="42">
        <f t="shared" si="0"/>
        <v>13</v>
      </c>
      <c r="P1" s="42">
        <f t="shared" si="0"/>
        <v>14</v>
      </c>
      <c r="Q1" s="42">
        <f t="shared" si="0"/>
        <v>15</v>
      </c>
      <c r="R1" s="42">
        <f t="shared" si="0"/>
        <v>16</v>
      </c>
      <c r="S1" s="42">
        <f t="shared" si="0"/>
        <v>17</v>
      </c>
      <c r="T1" s="42">
        <f t="shared" si="0"/>
        <v>18</v>
      </c>
      <c r="U1" s="42">
        <f t="shared" si="0"/>
        <v>19</v>
      </c>
      <c r="V1" s="42">
        <f t="shared" si="0"/>
        <v>20</v>
      </c>
      <c r="W1" s="42">
        <f t="shared" si="0"/>
        <v>21</v>
      </c>
      <c r="X1" s="42">
        <f t="shared" si="0"/>
        <v>22</v>
      </c>
      <c r="Y1" s="42">
        <f t="shared" si="0"/>
        <v>23</v>
      </c>
      <c r="Z1" s="42">
        <f t="shared" si="0"/>
        <v>24</v>
      </c>
      <c r="AA1" s="42">
        <f t="shared" si="0"/>
        <v>25</v>
      </c>
      <c r="AB1" s="42">
        <f t="shared" si="0"/>
        <v>26</v>
      </c>
      <c r="AC1" s="42">
        <f t="shared" si="0"/>
        <v>27</v>
      </c>
      <c r="AD1" s="42">
        <f t="shared" si="0"/>
        <v>28</v>
      </c>
      <c r="AE1" s="42">
        <f t="shared" si="0"/>
        <v>29</v>
      </c>
      <c r="AF1" s="42" t="s">
        <v>39</v>
      </c>
      <c r="AH1" s="42" t="s">
        <v>40</v>
      </c>
      <c r="AI1" s="42" t="s">
        <v>41</v>
      </c>
      <c r="AJ1" s="42" t="s">
        <v>38</v>
      </c>
      <c r="AK1" s="44" t="s">
        <v>36</v>
      </c>
    </row>
    <row r="2" spans="1:37" ht="12.75" customHeight="1" x14ac:dyDescent="0.45">
      <c r="A2" s="48" t="s">
        <v>45</v>
      </c>
      <c r="B2" s="49" t="s">
        <v>44</v>
      </c>
      <c r="C2" s="50">
        <v>43228</v>
      </c>
      <c r="D2" s="50">
        <f>C2+1</f>
        <v>43229</v>
      </c>
      <c r="E2" s="50">
        <f t="shared" ref="E2:AE2" si="1">D2+1</f>
        <v>43230</v>
      </c>
      <c r="F2" s="50">
        <f t="shared" si="1"/>
        <v>43231</v>
      </c>
      <c r="G2" s="50">
        <f t="shared" si="1"/>
        <v>43232</v>
      </c>
      <c r="H2" s="50">
        <f t="shared" si="1"/>
        <v>43233</v>
      </c>
      <c r="I2" s="50">
        <f t="shared" si="1"/>
        <v>43234</v>
      </c>
      <c r="J2" s="50">
        <f t="shared" si="1"/>
        <v>43235</v>
      </c>
      <c r="K2" s="50">
        <f t="shared" si="1"/>
        <v>43236</v>
      </c>
      <c r="L2" s="50">
        <f t="shared" si="1"/>
        <v>43237</v>
      </c>
      <c r="M2" s="50">
        <f t="shared" si="1"/>
        <v>43238</v>
      </c>
      <c r="N2" s="50">
        <f t="shared" si="1"/>
        <v>43239</v>
      </c>
      <c r="O2" s="50">
        <f t="shared" si="1"/>
        <v>43240</v>
      </c>
      <c r="P2" s="50">
        <f t="shared" si="1"/>
        <v>43241</v>
      </c>
      <c r="Q2" s="50">
        <f t="shared" si="1"/>
        <v>43242</v>
      </c>
      <c r="R2" s="50">
        <f t="shared" si="1"/>
        <v>43243</v>
      </c>
      <c r="S2" s="50">
        <f t="shared" si="1"/>
        <v>43244</v>
      </c>
      <c r="T2" s="50">
        <f t="shared" si="1"/>
        <v>43245</v>
      </c>
      <c r="U2" s="50">
        <f t="shared" si="1"/>
        <v>43246</v>
      </c>
      <c r="V2" s="50">
        <f t="shared" si="1"/>
        <v>43247</v>
      </c>
      <c r="W2" s="50">
        <f t="shared" si="1"/>
        <v>43248</v>
      </c>
      <c r="X2" s="50">
        <f t="shared" si="1"/>
        <v>43249</v>
      </c>
      <c r="Y2" s="50">
        <f t="shared" si="1"/>
        <v>43250</v>
      </c>
      <c r="Z2" s="50">
        <f t="shared" si="1"/>
        <v>43251</v>
      </c>
      <c r="AA2" s="50">
        <f t="shared" si="1"/>
        <v>43252</v>
      </c>
      <c r="AB2" s="50">
        <f t="shared" si="1"/>
        <v>43253</v>
      </c>
      <c r="AC2" s="50">
        <f t="shared" si="1"/>
        <v>43254</v>
      </c>
      <c r="AD2" s="50">
        <f t="shared" si="1"/>
        <v>43255</v>
      </c>
      <c r="AE2" s="50">
        <f t="shared" si="1"/>
        <v>43256</v>
      </c>
      <c r="AF2" s="51" t="s">
        <v>39</v>
      </c>
      <c r="AG2" s="51" t="s">
        <v>46</v>
      </c>
      <c r="AH2" s="52" t="s">
        <v>40</v>
      </c>
      <c r="AI2" s="51" t="s">
        <v>41</v>
      </c>
      <c r="AJ2" s="51" t="s">
        <v>38</v>
      </c>
      <c r="AK2" s="53" t="s">
        <v>36</v>
      </c>
    </row>
    <row r="3" spans="1:37" ht="12.75" customHeight="1" x14ac:dyDescent="0.45">
      <c r="A3" s="48"/>
      <c r="B3" s="54" t="s">
        <v>52</v>
      </c>
      <c r="C3" s="55">
        <f t="shared" ref="C3:AE3" si="2">IF(SUM(C4:C36)=0,"",SUM(C4:C36))</f>
        <v>139</v>
      </c>
      <c r="D3" s="55">
        <f t="shared" si="2"/>
        <v>164</v>
      </c>
      <c r="E3" s="55">
        <f t="shared" si="2"/>
        <v>160</v>
      </c>
      <c r="F3" s="55">
        <f t="shared" si="2"/>
        <v>167</v>
      </c>
      <c r="G3" s="55">
        <f t="shared" si="2"/>
        <v>177</v>
      </c>
      <c r="H3" s="55">
        <f t="shared" si="2"/>
        <v>147</v>
      </c>
      <c r="I3" s="55">
        <f t="shared" si="2"/>
        <v>151</v>
      </c>
      <c r="J3" s="55">
        <f t="shared" si="2"/>
        <v>133</v>
      </c>
      <c r="K3" s="55">
        <f t="shared" si="2"/>
        <v>152</v>
      </c>
      <c r="L3" s="55">
        <f t="shared" si="2"/>
        <v>126</v>
      </c>
      <c r="M3" s="55">
        <f t="shared" si="2"/>
        <v>145</v>
      </c>
      <c r="N3" s="55">
        <f t="shared" si="2"/>
        <v>150</v>
      </c>
      <c r="O3" s="55">
        <f t="shared" si="2"/>
        <v>140</v>
      </c>
      <c r="P3" s="55">
        <f t="shared" si="2"/>
        <v>150</v>
      </c>
      <c r="Q3" s="55">
        <f t="shared" si="2"/>
        <v>162</v>
      </c>
      <c r="R3" s="55">
        <f t="shared" si="2"/>
        <v>162</v>
      </c>
      <c r="S3" s="55">
        <f t="shared" si="2"/>
        <v>172</v>
      </c>
      <c r="T3" s="55">
        <f t="shared" si="2"/>
        <v>140</v>
      </c>
      <c r="U3" s="55">
        <f t="shared" si="2"/>
        <v>197</v>
      </c>
      <c r="V3" s="55">
        <f t="shared" si="2"/>
        <v>123</v>
      </c>
      <c r="W3" s="55">
        <f t="shared" si="2"/>
        <v>153</v>
      </c>
      <c r="X3" s="55">
        <f t="shared" si="2"/>
        <v>131</v>
      </c>
      <c r="Y3" s="55">
        <f t="shared" si="2"/>
        <v>155</v>
      </c>
      <c r="Z3" s="55">
        <f t="shared" si="2"/>
        <v>148</v>
      </c>
      <c r="AA3" s="55">
        <f t="shared" si="2"/>
        <v>134</v>
      </c>
      <c r="AB3" s="55">
        <f t="shared" si="2"/>
        <v>133</v>
      </c>
      <c r="AC3" s="55">
        <f t="shared" si="2"/>
        <v>91</v>
      </c>
      <c r="AD3" s="55">
        <f t="shared" si="2"/>
        <v>127</v>
      </c>
      <c r="AE3" s="55">
        <f t="shared" si="2"/>
        <v>146</v>
      </c>
      <c r="AF3" s="40">
        <f>SUM(AF4:AF36)</f>
        <v>147.41379310344831</v>
      </c>
      <c r="AG3" s="41">
        <v>1</v>
      </c>
      <c r="AH3" s="42">
        <f t="shared" ref="AH3:AH36" si="3">IFERROR(MEDIAN(C3:AE3),"-")</f>
        <v>148</v>
      </c>
      <c r="AI3" s="40">
        <f t="shared" ref="AI3:AI36" si="4">IFERROR(STDEV(C3:AE3),"-")</f>
        <v>19.843165864526082</v>
      </c>
      <c r="AJ3" s="40">
        <f t="shared" ref="AJ3:AJ36" si="5">IFERROR(AF3+AI3,"")</f>
        <v>167.25695896797438</v>
      </c>
      <c r="AK3" s="43">
        <f t="shared" ref="AK3:AK36" si="6">IFERROR(AH3+AI3,"")</f>
        <v>167.84316586452607</v>
      </c>
    </row>
    <row r="4" spans="1:37" ht="12.75" customHeight="1" x14ac:dyDescent="0.45">
      <c r="A4" s="37">
        <v>1</v>
      </c>
      <c r="B4" s="38" t="s">
        <v>1</v>
      </c>
      <c r="C4" s="39">
        <v>29</v>
      </c>
      <c r="D4" s="39">
        <v>17</v>
      </c>
      <c r="E4" s="39">
        <v>32</v>
      </c>
      <c r="F4" s="39">
        <v>34</v>
      </c>
      <c r="G4" s="39">
        <v>37</v>
      </c>
      <c r="H4" s="39">
        <v>26</v>
      </c>
      <c r="I4" s="39">
        <v>25</v>
      </c>
      <c r="J4" s="39">
        <v>14</v>
      </c>
      <c r="K4" s="39">
        <v>25</v>
      </c>
      <c r="L4" s="39">
        <v>26</v>
      </c>
      <c r="M4" s="39">
        <v>17</v>
      </c>
      <c r="N4" s="39">
        <v>32</v>
      </c>
      <c r="O4" s="39">
        <v>21</v>
      </c>
      <c r="P4" s="39">
        <v>25</v>
      </c>
      <c r="Q4" s="39">
        <v>32</v>
      </c>
      <c r="R4" s="39">
        <v>29</v>
      </c>
      <c r="S4" s="39">
        <v>38</v>
      </c>
      <c r="T4" s="39">
        <v>30</v>
      </c>
      <c r="U4" s="39">
        <v>46</v>
      </c>
      <c r="V4" s="39">
        <v>15</v>
      </c>
      <c r="W4" s="39">
        <v>49</v>
      </c>
      <c r="X4" s="39">
        <v>22</v>
      </c>
      <c r="Y4" s="39">
        <v>21</v>
      </c>
      <c r="Z4" s="39">
        <v>41</v>
      </c>
      <c r="AA4" s="39">
        <v>25</v>
      </c>
      <c r="AB4" s="39">
        <v>16</v>
      </c>
      <c r="AC4" s="39">
        <v>9</v>
      </c>
      <c r="AD4" s="39">
        <v>12</v>
      </c>
      <c r="AE4" s="39">
        <v>23</v>
      </c>
      <c r="AF4" s="40">
        <f t="shared" ref="AF4:AF36" si="7">IFERROR(AVERAGE(C4:AE4),"-")</f>
        <v>26.482758620689655</v>
      </c>
      <c r="AG4" s="41">
        <f t="shared" ref="AG4:AG36" si="8">AF4/$AF$3</f>
        <v>0.1796491228070175</v>
      </c>
      <c r="AH4" s="42">
        <f t="shared" si="3"/>
        <v>25</v>
      </c>
      <c r="AI4" s="40">
        <f t="shared" si="4"/>
        <v>9.8365959909744767</v>
      </c>
      <c r="AJ4" s="40">
        <f t="shared" si="5"/>
        <v>36.319354611664131</v>
      </c>
      <c r="AK4" s="43">
        <f t="shared" si="6"/>
        <v>34.836595990974473</v>
      </c>
    </row>
    <row r="5" spans="1:37" ht="12.75" customHeight="1" x14ac:dyDescent="0.45">
      <c r="A5" s="37">
        <f>+A4+1</f>
        <v>2</v>
      </c>
      <c r="B5" s="38" t="s">
        <v>0</v>
      </c>
      <c r="C5" s="39">
        <v>14</v>
      </c>
      <c r="D5" s="39">
        <v>26</v>
      </c>
      <c r="E5" s="39">
        <v>9</v>
      </c>
      <c r="F5" s="39">
        <v>18</v>
      </c>
      <c r="G5" s="39">
        <v>25</v>
      </c>
      <c r="H5" s="39">
        <v>17</v>
      </c>
      <c r="I5" s="39">
        <v>27</v>
      </c>
      <c r="J5" s="39">
        <v>14</v>
      </c>
      <c r="K5" s="39">
        <v>17</v>
      </c>
      <c r="L5" s="39">
        <v>8</v>
      </c>
      <c r="M5" s="39">
        <v>11</v>
      </c>
      <c r="N5" s="39">
        <v>13</v>
      </c>
      <c r="O5" s="39">
        <v>11</v>
      </c>
      <c r="P5" s="39">
        <v>15</v>
      </c>
      <c r="Q5" s="39">
        <v>10</v>
      </c>
      <c r="R5" s="39">
        <v>11</v>
      </c>
      <c r="S5" s="39">
        <v>8</v>
      </c>
      <c r="T5" s="39">
        <v>16</v>
      </c>
      <c r="U5" s="39">
        <v>33</v>
      </c>
      <c r="V5" s="39">
        <v>5</v>
      </c>
      <c r="W5" s="39">
        <v>9</v>
      </c>
      <c r="X5" s="39">
        <v>18</v>
      </c>
      <c r="Y5" s="39">
        <v>15</v>
      </c>
      <c r="Z5" s="39">
        <v>15</v>
      </c>
      <c r="AA5" s="39">
        <v>11</v>
      </c>
      <c r="AB5" s="39">
        <v>11</v>
      </c>
      <c r="AC5" s="39">
        <v>9</v>
      </c>
      <c r="AD5" s="39">
        <v>16</v>
      </c>
      <c r="AE5" s="39">
        <v>20</v>
      </c>
      <c r="AF5" s="40">
        <f t="shared" si="7"/>
        <v>14.896551724137931</v>
      </c>
      <c r="AG5" s="41">
        <f t="shared" si="8"/>
        <v>0.10105263157894734</v>
      </c>
      <c r="AH5" s="42">
        <f t="shared" si="3"/>
        <v>14</v>
      </c>
      <c r="AI5" s="40">
        <f t="shared" si="4"/>
        <v>6.432866654844851</v>
      </c>
      <c r="AJ5" s="40">
        <f t="shared" si="5"/>
        <v>21.32941837898278</v>
      </c>
      <c r="AK5" s="43">
        <f t="shared" si="6"/>
        <v>20.432866654844851</v>
      </c>
    </row>
    <row r="6" spans="1:37" ht="12.75" customHeight="1" x14ac:dyDescent="0.45">
      <c r="A6" s="37">
        <f t="shared" ref="A6:A33" si="9">+A5+1</f>
        <v>3</v>
      </c>
      <c r="B6" s="38" t="s">
        <v>5</v>
      </c>
      <c r="C6" s="39">
        <v>10</v>
      </c>
      <c r="D6" s="39">
        <v>8</v>
      </c>
      <c r="E6" s="39">
        <v>11</v>
      </c>
      <c r="F6" s="39">
        <v>22</v>
      </c>
      <c r="G6" s="39">
        <v>17</v>
      </c>
      <c r="H6" s="39">
        <v>15</v>
      </c>
      <c r="I6" s="39">
        <v>14</v>
      </c>
      <c r="J6" s="39">
        <v>17</v>
      </c>
      <c r="K6" s="39">
        <v>11</v>
      </c>
      <c r="L6" s="39">
        <v>12</v>
      </c>
      <c r="M6" s="39">
        <v>13</v>
      </c>
      <c r="N6" s="39">
        <v>13</v>
      </c>
      <c r="O6" s="39">
        <v>10</v>
      </c>
      <c r="P6" s="39">
        <v>17</v>
      </c>
      <c r="Q6" s="39">
        <v>15</v>
      </c>
      <c r="R6" s="39">
        <v>18</v>
      </c>
      <c r="S6" s="39">
        <v>25</v>
      </c>
      <c r="T6" s="39">
        <v>14</v>
      </c>
      <c r="U6" s="39">
        <v>16</v>
      </c>
      <c r="V6" s="39">
        <v>16</v>
      </c>
      <c r="W6" s="39">
        <v>10</v>
      </c>
      <c r="X6" s="39">
        <v>14</v>
      </c>
      <c r="Y6" s="39">
        <v>19</v>
      </c>
      <c r="Z6" s="39">
        <v>15</v>
      </c>
      <c r="AA6" s="39">
        <v>15</v>
      </c>
      <c r="AB6" s="39">
        <v>14</v>
      </c>
      <c r="AC6" s="39">
        <v>9</v>
      </c>
      <c r="AD6" s="39">
        <v>18</v>
      </c>
      <c r="AE6" s="39">
        <v>13</v>
      </c>
      <c r="AF6" s="40">
        <f t="shared" si="7"/>
        <v>14.517241379310345</v>
      </c>
      <c r="AG6" s="41">
        <f t="shared" si="8"/>
        <v>9.8479532163742667E-2</v>
      </c>
      <c r="AH6" s="42">
        <f t="shared" si="3"/>
        <v>14</v>
      </c>
      <c r="AI6" s="40">
        <f t="shared" si="4"/>
        <v>3.8137035772814682</v>
      </c>
      <c r="AJ6" s="40">
        <f t="shared" si="5"/>
        <v>18.330944956591814</v>
      </c>
      <c r="AK6" s="43">
        <f t="shared" si="6"/>
        <v>17.813703577281469</v>
      </c>
    </row>
    <row r="7" spans="1:37" ht="12.75" customHeight="1" x14ac:dyDescent="0.45">
      <c r="A7" s="37">
        <f t="shared" si="9"/>
        <v>4</v>
      </c>
      <c r="B7" s="38" t="s">
        <v>4</v>
      </c>
      <c r="C7" s="39">
        <v>12</v>
      </c>
      <c r="D7" s="39">
        <v>29</v>
      </c>
      <c r="E7" s="39">
        <v>14</v>
      </c>
      <c r="F7" s="39">
        <v>11</v>
      </c>
      <c r="G7" s="39">
        <v>13</v>
      </c>
      <c r="H7" s="39">
        <v>7</v>
      </c>
      <c r="I7" s="39">
        <v>18</v>
      </c>
      <c r="J7" s="39">
        <v>16</v>
      </c>
      <c r="K7" s="39">
        <v>12</v>
      </c>
      <c r="L7" s="39">
        <v>15</v>
      </c>
      <c r="M7" s="39">
        <v>18</v>
      </c>
      <c r="N7" s="39">
        <v>7</v>
      </c>
      <c r="O7" s="39">
        <v>12</v>
      </c>
      <c r="P7" s="39">
        <v>26</v>
      </c>
      <c r="Q7" s="39">
        <v>22</v>
      </c>
      <c r="R7" s="39">
        <v>15</v>
      </c>
      <c r="S7" s="39">
        <v>21</v>
      </c>
      <c r="T7" s="39">
        <v>8</v>
      </c>
      <c r="U7" s="39">
        <v>11</v>
      </c>
      <c r="V7" s="39">
        <v>11</v>
      </c>
      <c r="W7" s="39">
        <v>16</v>
      </c>
      <c r="X7" s="39">
        <v>9</v>
      </c>
      <c r="Y7" s="39">
        <v>17</v>
      </c>
      <c r="Z7" s="39">
        <v>9</v>
      </c>
      <c r="AA7" s="39">
        <v>7</v>
      </c>
      <c r="AB7" s="39">
        <v>13</v>
      </c>
      <c r="AC7" s="39">
        <v>7</v>
      </c>
      <c r="AD7" s="39">
        <v>15</v>
      </c>
      <c r="AE7" s="39">
        <v>21</v>
      </c>
      <c r="AF7" s="40">
        <f t="shared" si="7"/>
        <v>14.206896551724139</v>
      </c>
      <c r="AG7" s="41">
        <f t="shared" si="8"/>
        <v>9.6374269005847932E-2</v>
      </c>
      <c r="AH7" s="42">
        <f t="shared" si="3"/>
        <v>13</v>
      </c>
      <c r="AI7" s="40">
        <f t="shared" si="4"/>
        <v>5.6844355816363503</v>
      </c>
      <c r="AJ7" s="40">
        <f t="shared" si="5"/>
        <v>19.891332133360489</v>
      </c>
      <c r="AK7" s="43">
        <f t="shared" si="6"/>
        <v>18.68443558163635</v>
      </c>
    </row>
    <row r="8" spans="1:37" ht="12.75" customHeight="1" x14ac:dyDescent="0.45">
      <c r="A8" s="37">
        <f t="shared" si="9"/>
        <v>5</v>
      </c>
      <c r="B8" s="38" t="s">
        <v>8</v>
      </c>
      <c r="C8" s="39">
        <v>14</v>
      </c>
      <c r="D8" s="39">
        <v>10</v>
      </c>
      <c r="E8" s="39">
        <v>9</v>
      </c>
      <c r="F8" s="39">
        <v>12</v>
      </c>
      <c r="G8" s="39">
        <v>11</v>
      </c>
      <c r="H8" s="39">
        <v>10</v>
      </c>
      <c r="I8" s="39">
        <v>7</v>
      </c>
      <c r="J8" s="39">
        <v>11</v>
      </c>
      <c r="K8" s="39">
        <v>10</v>
      </c>
      <c r="L8" s="39">
        <v>9</v>
      </c>
      <c r="M8" s="39">
        <v>7</v>
      </c>
      <c r="N8" s="39">
        <v>12</v>
      </c>
      <c r="O8" s="39">
        <v>20</v>
      </c>
      <c r="P8" s="39">
        <v>11</v>
      </c>
      <c r="Q8" s="39">
        <v>10</v>
      </c>
      <c r="R8" s="39">
        <v>12</v>
      </c>
      <c r="S8" s="39">
        <v>11</v>
      </c>
      <c r="T8" s="39">
        <v>11</v>
      </c>
      <c r="U8" s="39">
        <v>16</v>
      </c>
      <c r="V8" s="39">
        <v>8</v>
      </c>
      <c r="W8" s="39">
        <v>11</v>
      </c>
      <c r="X8" s="39">
        <v>8</v>
      </c>
      <c r="Y8" s="39">
        <v>8</v>
      </c>
      <c r="Z8" s="39">
        <v>6</v>
      </c>
      <c r="AA8" s="39">
        <v>14</v>
      </c>
      <c r="AB8" s="39">
        <v>6</v>
      </c>
      <c r="AC8" s="39">
        <v>6</v>
      </c>
      <c r="AD8" s="39">
        <v>5</v>
      </c>
      <c r="AE8" s="39">
        <v>13</v>
      </c>
      <c r="AF8" s="40">
        <f t="shared" si="7"/>
        <v>10.275862068965518</v>
      </c>
      <c r="AG8" s="41">
        <f t="shared" si="8"/>
        <v>6.9707602339181274E-2</v>
      </c>
      <c r="AH8" s="42">
        <f t="shared" si="3"/>
        <v>10</v>
      </c>
      <c r="AI8" s="40">
        <f t="shared" si="4"/>
        <v>3.2612065221778832</v>
      </c>
      <c r="AJ8" s="40">
        <f t="shared" si="5"/>
        <v>13.537068591143401</v>
      </c>
      <c r="AK8" s="43">
        <f t="shared" si="6"/>
        <v>13.261206522177883</v>
      </c>
    </row>
    <row r="9" spans="1:37" ht="12.75" customHeight="1" x14ac:dyDescent="0.45">
      <c r="A9" s="37">
        <f t="shared" si="9"/>
        <v>6</v>
      </c>
      <c r="B9" s="38" t="s">
        <v>2</v>
      </c>
      <c r="C9" s="39">
        <v>9</v>
      </c>
      <c r="D9" s="39">
        <v>11</v>
      </c>
      <c r="E9" s="39">
        <v>8</v>
      </c>
      <c r="F9" s="39">
        <v>16</v>
      </c>
      <c r="G9" s="39">
        <v>9</v>
      </c>
      <c r="H9" s="39">
        <v>10</v>
      </c>
      <c r="I9" s="39">
        <v>10</v>
      </c>
      <c r="J9" s="39">
        <v>5</v>
      </c>
      <c r="K9" s="39">
        <v>16</v>
      </c>
      <c r="L9" s="39">
        <v>4</v>
      </c>
      <c r="M9" s="39">
        <v>7</v>
      </c>
      <c r="N9" s="39">
        <v>12</v>
      </c>
      <c r="O9" s="39">
        <v>8</v>
      </c>
      <c r="P9" s="39">
        <v>10</v>
      </c>
      <c r="Q9" s="39">
        <v>9</v>
      </c>
      <c r="R9" s="39">
        <v>11</v>
      </c>
      <c r="S9" s="39">
        <v>7</v>
      </c>
      <c r="T9" s="39">
        <v>3</v>
      </c>
      <c r="U9" s="39">
        <v>8</v>
      </c>
      <c r="V9" s="39">
        <v>9</v>
      </c>
      <c r="W9" s="39">
        <v>4</v>
      </c>
      <c r="X9" s="39">
        <v>3</v>
      </c>
      <c r="Y9" s="39">
        <v>8</v>
      </c>
      <c r="Z9" s="39">
        <v>9</v>
      </c>
      <c r="AA9" s="39">
        <v>3</v>
      </c>
      <c r="AB9" s="39">
        <v>9</v>
      </c>
      <c r="AC9" s="39">
        <v>11</v>
      </c>
      <c r="AD9" s="39">
        <v>8</v>
      </c>
      <c r="AE9" s="39">
        <v>7</v>
      </c>
      <c r="AF9" s="40">
        <f t="shared" si="7"/>
        <v>8.4137931034482758</v>
      </c>
      <c r="AG9" s="41">
        <f t="shared" si="8"/>
        <v>5.707602339181285E-2</v>
      </c>
      <c r="AH9" s="42">
        <f t="shared" si="3"/>
        <v>9</v>
      </c>
      <c r="AI9" s="40">
        <f t="shared" si="4"/>
        <v>3.2897811627100912</v>
      </c>
      <c r="AJ9" s="40">
        <f t="shared" si="5"/>
        <v>11.703574266158366</v>
      </c>
      <c r="AK9" s="43">
        <f t="shared" si="6"/>
        <v>12.289781162710092</v>
      </c>
    </row>
    <row r="10" spans="1:37" ht="12.75" customHeight="1" x14ac:dyDescent="0.45">
      <c r="A10" s="37">
        <f t="shared" si="9"/>
        <v>7</v>
      </c>
      <c r="B10" s="38" t="s">
        <v>13</v>
      </c>
      <c r="C10" s="39">
        <v>9</v>
      </c>
      <c r="D10" s="39">
        <v>7</v>
      </c>
      <c r="E10" s="39">
        <v>7</v>
      </c>
      <c r="F10" s="39">
        <v>10</v>
      </c>
      <c r="G10" s="39">
        <v>10</v>
      </c>
      <c r="H10" s="39">
        <v>7</v>
      </c>
      <c r="I10" s="39">
        <v>9</v>
      </c>
      <c r="J10" s="39">
        <v>4</v>
      </c>
      <c r="K10" s="39">
        <v>6</v>
      </c>
      <c r="L10" s="39">
        <v>5</v>
      </c>
      <c r="M10" s="39">
        <v>9</v>
      </c>
      <c r="N10" s="39">
        <v>4</v>
      </c>
      <c r="O10" s="39">
        <v>9</v>
      </c>
      <c r="P10" s="39">
        <v>8</v>
      </c>
      <c r="Q10" s="39">
        <v>6</v>
      </c>
      <c r="R10" s="39">
        <v>7</v>
      </c>
      <c r="S10" s="39">
        <v>11</v>
      </c>
      <c r="T10" s="39">
        <v>12</v>
      </c>
      <c r="U10" s="39">
        <v>13</v>
      </c>
      <c r="V10" s="39">
        <v>6</v>
      </c>
      <c r="W10" s="39">
        <v>7</v>
      </c>
      <c r="X10" s="39">
        <v>11</v>
      </c>
      <c r="Y10" s="39">
        <v>11</v>
      </c>
      <c r="Z10" s="39">
        <v>6</v>
      </c>
      <c r="AA10" s="39">
        <v>5</v>
      </c>
      <c r="AB10" s="39">
        <v>5</v>
      </c>
      <c r="AC10" s="39">
        <v>2</v>
      </c>
      <c r="AD10" s="39">
        <v>7</v>
      </c>
      <c r="AE10" s="39">
        <v>5</v>
      </c>
      <c r="AF10" s="40">
        <f t="shared" si="7"/>
        <v>7.5172413793103452</v>
      </c>
      <c r="AG10" s="41">
        <f t="shared" si="8"/>
        <v>5.0994152046783613E-2</v>
      </c>
      <c r="AH10" s="42">
        <f t="shared" si="3"/>
        <v>7</v>
      </c>
      <c r="AI10" s="40">
        <f t="shared" si="4"/>
        <v>2.6675388557241355</v>
      </c>
      <c r="AJ10" s="40">
        <f t="shared" si="5"/>
        <v>10.184780235034481</v>
      </c>
      <c r="AK10" s="43">
        <f t="shared" si="6"/>
        <v>9.6675388557241355</v>
      </c>
    </row>
    <row r="11" spans="1:37" ht="12.75" customHeight="1" x14ac:dyDescent="0.45">
      <c r="A11" s="37">
        <f t="shared" si="9"/>
        <v>8</v>
      </c>
      <c r="B11" s="38" t="s">
        <v>51</v>
      </c>
      <c r="C11" s="39">
        <v>5</v>
      </c>
      <c r="D11" s="39">
        <v>8</v>
      </c>
      <c r="E11" s="39">
        <v>12</v>
      </c>
      <c r="F11" s="39">
        <v>2</v>
      </c>
      <c r="G11" s="39">
        <v>10</v>
      </c>
      <c r="H11" s="39">
        <v>2</v>
      </c>
      <c r="I11" s="39">
        <v>5</v>
      </c>
      <c r="J11" s="39">
        <v>7</v>
      </c>
      <c r="K11" s="39">
        <v>10</v>
      </c>
      <c r="L11" s="39">
        <v>10</v>
      </c>
      <c r="M11" s="39">
        <v>6</v>
      </c>
      <c r="N11" s="39">
        <v>3</v>
      </c>
      <c r="O11" s="39">
        <v>4</v>
      </c>
      <c r="P11" s="39">
        <v>4</v>
      </c>
      <c r="Q11" s="39">
        <v>6</v>
      </c>
      <c r="R11" s="39">
        <v>9</v>
      </c>
      <c r="S11" s="39">
        <v>5</v>
      </c>
      <c r="T11" s="39">
        <v>4</v>
      </c>
      <c r="U11" s="39">
        <v>2</v>
      </c>
      <c r="V11" s="39">
        <v>15</v>
      </c>
      <c r="W11" s="39">
        <v>6</v>
      </c>
      <c r="X11" s="39">
        <v>4</v>
      </c>
      <c r="Y11" s="39">
        <v>6</v>
      </c>
      <c r="Z11" s="39">
        <v>2</v>
      </c>
      <c r="AA11" s="39">
        <v>9</v>
      </c>
      <c r="AB11" s="39">
        <v>9</v>
      </c>
      <c r="AC11" s="39">
        <v>4</v>
      </c>
      <c r="AD11" s="39">
        <v>3</v>
      </c>
      <c r="AE11" s="39">
        <v>9</v>
      </c>
      <c r="AF11" s="40">
        <f t="shared" si="7"/>
        <v>6.2413793103448274</v>
      </c>
      <c r="AG11" s="41">
        <f t="shared" si="8"/>
        <v>4.2339181286549697E-2</v>
      </c>
      <c r="AH11" s="42">
        <f t="shared" si="3"/>
        <v>6</v>
      </c>
      <c r="AI11" s="40">
        <f t="shared" si="4"/>
        <v>3.3236723709710998</v>
      </c>
      <c r="AJ11" s="40">
        <f t="shared" si="5"/>
        <v>9.5650516813159268</v>
      </c>
      <c r="AK11" s="43">
        <f t="shared" si="6"/>
        <v>9.3236723709710994</v>
      </c>
    </row>
    <row r="12" spans="1:37" ht="12.75" customHeight="1" x14ac:dyDescent="0.45">
      <c r="A12" s="37">
        <f t="shared" si="9"/>
        <v>9</v>
      </c>
      <c r="B12" s="38" t="s">
        <v>21</v>
      </c>
      <c r="C12" s="39">
        <v>2</v>
      </c>
      <c r="D12" s="39">
        <v>3</v>
      </c>
      <c r="E12" s="39">
        <v>4</v>
      </c>
      <c r="F12" s="39">
        <v>4</v>
      </c>
      <c r="G12" s="39">
        <v>2</v>
      </c>
      <c r="H12" s="39">
        <v>4</v>
      </c>
      <c r="I12" s="39">
        <v>10</v>
      </c>
      <c r="J12" s="39">
        <v>9</v>
      </c>
      <c r="K12" s="39">
        <v>1</v>
      </c>
      <c r="L12" s="39">
        <v>3</v>
      </c>
      <c r="M12" s="39">
        <v>4</v>
      </c>
      <c r="N12" s="39">
        <v>8</v>
      </c>
      <c r="O12" s="39">
        <v>4</v>
      </c>
      <c r="P12" s="39">
        <v>3</v>
      </c>
      <c r="Q12" s="39">
        <v>6</v>
      </c>
      <c r="R12" s="39">
        <v>9</v>
      </c>
      <c r="S12" s="39">
        <v>12</v>
      </c>
      <c r="T12" s="39">
        <v>6</v>
      </c>
      <c r="U12" s="39">
        <v>8</v>
      </c>
      <c r="V12" s="39">
        <v>2</v>
      </c>
      <c r="W12" s="39">
        <v>6</v>
      </c>
      <c r="X12" s="39">
        <v>4</v>
      </c>
      <c r="Y12" s="39">
        <v>9</v>
      </c>
      <c r="Z12" s="39">
        <v>6</v>
      </c>
      <c r="AA12" s="39">
        <v>9</v>
      </c>
      <c r="AB12" s="39">
        <v>10</v>
      </c>
      <c r="AC12" s="39">
        <v>8</v>
      </c>
      <c r="AD12" s="39">
        <v>2</v>
      </c>
      <c r="AE12" s="39">
        <v>5</v>
      </c>
      <c r="AF12" s="40">
        <f t="shared" si="7"/>
        <v>5.6206896551724137</v>
      </c>
      <c r="AG12" s="41">
        <f t="shared" si="8"/>
        <v>3.8128654970760227E-2</v>
      </c>
      <c r="AH12" s="42">
        <f t="shared" si="3"/>
        <v>5</v>
      </c>
      <c r="AI12" s="40">
        <f t="shared" si="4"/>
        <v>3.0049220705779218</v>
      </c>
      <c r="AJ12" s="40">
        <f t="shared" si="5"/>
        <v>8.6256117257503355</v>
      </c>
      <c r="AK12" s="43">
        <f t="shared" si="6"/>
        <v>8.0049220705779227</v>
      </c>
    </row>
    <row r="13" spans="1:37" ht="12.75" customHeight="1" x14ac:dyDescent="0.45">
      <c r="A13" s="37">
        <f t="shared" si="9"/>
        <v>10</v>
      </c>
      <c r="B13" s="38" t="s">
        <v>60</v>
      </c>
      <c r="C13" s="39">
        <v>3</v>
      </c>
      <c r="D13" s="39">
        <v>7</v>
      </c>
      <c r="E13" s="39">
        <v>6</v>
      </c>
      <c r="F13" s="39">
        <v>5</v>
      </c>
      <c r="G13" s="39">
        <v>3</v>
      </c>
      <c r="H13" s="39">
        <v>5</v>
      </c>
      <c r="I13" s="39">
        <v>1</v>
      </c>
      <c r="J13" s="39">
        <v>3</v>
      </c>
      <c r="K13" s="39">
        <v>6</v>
      </c>
      <c r="L13" s="39">
        <v>4</v>
      </c>
      <c r="M13" s="39">
        <v>5</v>
      </c>
      <c r="N13" s="39">
        <v>7</v>
      </c>
      <c r="O13" s="39">
        <v>6</v>
      </c>
      <c r="P13" s="39">
        <v>5</v>
      </c>
      <c r="Q13" s="39">
        <v>6</v>
      </c>
      <c r="R13" s="39">
        <v>5</v>
      </c>
      <c r="S13" s="39">
        <v>4</v>
      </c>
      <c r="T13" s="39">
        <v>5</v>
      </c>
      <c r="U13" s="39">
        <v>8</v>
      </c>
      <c r="V13" s="39">
        <v>2</v>
      </c>
      <c r="W13" s="39">
        <v>3</v>
      </c>
      <c r="X13" s="39">
        <v>7</v>
      </c>
      <c r="Y13" s="39">
        <v>3</v>
      </c>
      <c r="Z13" s="39">
        <v>4</v>
      </c>
      <c r="AA13" s="39">
        <v>3</v>
      </c>
      <c r="AB13" s="39">
        <v>1</v>
      </c>
      <c r="AC13" s="39">
        <v>2</v>
      </c>
      <c r="AD13" s="39">
        <v>8</v>
      </c>
      <c r="AE13" s="39">
        <v>8</v>
      </c>
      <c r="AF13" s="40">
        <f t="shared" si="7"/>
        <v>4.6551724137931032</v>
      </c>
      <c r="AG13" s="41">
        <f t="shared" si="8"/>
        <v>3.157894736842104E-2</v>
      </c>
      <c r="AH13" s="42">
        <f t="shared" si="3"/>
        <v>5</v>
      </c>
      <c r="AI13" s="40">
        <f t="shared" si="4"/>
        <v>2.0402356668666197</v>
      </c>
      <c r="AJ13" s="40">
        <f t="shared" si="5"/>
        <v>6.6954080806597229</v>
      </c>
      <c r="AK13" s="43">
        <f t="shared" si="6"/>
        <v>7.0402356668666197</v>
      </c>
    </row>
    <row r="14" spans="1:37" ht="12.75" customHeight="1" x14ac:dyDescent="0.45">
      <c r="A14" s="37">
        <f t="shared" si="9"/>
        <v>11</v>
      </c>
      <c r="B14" s="38" t="s">
        <v>12</v>
      </c>
      <c r="C14" s="39">
        <v>1</v>
      </c>
      <c r="D14" s="39">
        <v>8</v>
      </c>
      <c r="E14" s="39">
        <v>7</v>
      </c>
      <c r="F14" s="39">
        <v>6</v>
      </c>
      <c r="G14" s="39">
        <v>3</v>
      </c>
      <c r="H14" s="39">
        <v>4</v>
      </c>
      <c r="I14" s="39">
        <v>5</v>
      </c>
      <c r="J14" s="39">
        <v>7</v>
      </c>
      <c r="K14" s="39">
        <v>2</v>
      </c>
      <c r="L14" s="39">
        <v>2</v>
      </c>
      <c r="M14" s="39">
        <v>7</v>
      </c>
      <c r="N14" s="39">
        <v>4</v>
      </c>
      <c r="O14" s="39">
        <v>6</v>
      </c>
      <c r="P14" s="39">
        <v>3</v>
      </c>
      <c r="Q14" s="39">
        <v>2</v>
      </c>
      <c r="R14" s="39">
        <v>4</v>
      </c>
      <c r="S14" s="39">
        <v>6</v>
      </c>
      <c r="T14" s="39">
        <v>4</v>
      </c>
      <c r="U14" s="39">
        <v>3</v>
      </c>
      <c r="V14" s="39">
        <v>4</v>
      </c>
      <c r="W14" s="39">
        <v>4</v>
      </c>
      <c r="X14" s="39">
        <v>8</v>
      </c>
      <c r="Y14" s="39">
        <v>5</v>
      </c>
      <c r="Z14" s="39">
        <v>6</v>
      </c>
      <c r="AA14" s="39">
        <v>3</v>
      </c>
      <c r="AB14" s="39">
        <v>1</v>
      </c>
      <c r="AC14" s="39">
        <v>2</v>
      </c>
      <c r="AD14" s="39">
        <v>1</v>
      </c>
      <c r="AE14" s="39">
        <v>2</v>
      </c>
      <c r="AF14" s="40">
        <f t="shared" si="7"/>
        <v>4.1379310344827589</v>
      </c>
      <c r="AG14" s="41">
        <f t="shared" si="8"/>
        <v>2.8070175438596485E-2</v>
      </c>
      <c r="AH14" s="42">
        <f t="shared" si="3"/>
        <v>4</v>
      </c>
      <c r="AI14" s="40">
        <f t="shared" si="4"/>
        <v>2.1334770066562783</v>
      </c>
      <c r="AJ14" s="40">
        <f t="shared" si="5"/>
        <v>6.2714080411390372</v>
      </c>
      <c r="AK14" s="43">
        <f t="shared" si="6"/>
        <v>6.1334770066562783</v>
      </c>
    </row>
    <row r="15" spans="1:37" ht="12.75" customHeight="1" x14ac:dyDescent="0.45">
      <c r="A15" s="37">
        <f t="shared" si="9"/>
        <v>12</v>
      </c>
      <c r="B15" s="38" t="s">
        <v>6</v>
      </c>
      <c r="C15" s="39">
        <v>8</v>
      </c>
      <c r="D15" s="39">
        <v>4</v>
      </c>
      <c r="E15" s="39">
        <v>5</v>
      </c>
      <c r="F15" s="39">
        <v>3</v>
      </c>
      <c r="G15" s="39">
        <v>10</v>
      </c>
      <c r="H15" s="39">
        <v>3</v>
      </c>
      <c r="I15" s="39">
        <v>2</v>
      </c>
      <c r="J15" s="39">
        <v>1</v>
      </c>
      <c r="K15" s="39">
        <v>5</v>
      </c>
      <c r="L15" s="39">
        <v>1</v>
      </c>
      <c r="M15" s="39">
        <v>5</v>
      </c>
      <c r="N15" s="39">
        <v>4</v>
      </c>
      <c r="O15" s="39">
        <v>5</v>
      </c>
      <c r="P15" s="39">
        <v>2</v>
      </c>
      <c r="Q15" s="39">
        <v>6</v>
      </c>
      <c r="R15" s="39">
        <v>3</v>
      </c>
      <c r="S15" s="39">
        <v>3</v>
      </c>
      <c r="T15" s="39">
        <v>3</v>
      </c>
      <c r="U15" s="39">
        <v>4</v>
      </c>
      <c r="V15" s="39">
        <v>3</v>
      </c>
      <c r="W15" s="39">
        <v>4</v>
      </c>
      <c r="X15" s="39">
        <v>3</v>
      </c>
      <c r="Y15" s="39">
        <v>4</v>
      </c>
      <c r="Z15" s="39">
        <v>1</v>
      </c>
      <c r="AA15" s="39">
        <v>7</v>
      </c>
      <c r="AB15" s="39">
        <v>7</v>
      </c>
      <c r="AC15" s="39">
        <v>4</v>
      </c>
      <c r="AD15" s="39">
        <v>7</v>
      </c>
      <c r="AE15" s="39">
        <v>2</v>
      </c>
      <c r="AF15" s="40">
        <f t="shared" si="7"/>
        <v>4.1034482758620694</v>
      </c>
      <c r="AG15" s="41">
        <f t="shared" si="8"/>
        <v>2.7836257309941517E-2</v>
      </c>
      <c r="AH15" s="42">
        <f t="shared" si="3"/>
        <v>4</v>
      </c>
      <c r="AI15" s="40">
        <f t="shared" si="4"/>
        <v>2.1769052014632231</v>
      </c>
      <c r="AJ15" s="40">
        <f t="shared" si="5"/>
        <v>6.280353477325292</v>
      </c>
      <c r="AK15" s="43">
        <f t="shared" si="6"/>
        <v>6.1769052014632226</v>
      </c>
    </row>
    <row r="16" spans="1:37" ht="12.75" customHeight="1" x14ac:dyDescent="0.45">
      <c r="A16" s="37">
        <f t="shared" si="9"/>
        <v>13</v>
      </c>
      <c r="B16" s="38" t="s">
        <v>3</v>
      </c>
      <c r="C16" s="39">
        <v>3</v>
      </c>
      <c r="D16" s="39">
        <v>4</v>
      </c>
      <c r="E16" s="39">
        <v>8</v>
      </c>
      <c r="F16" s="39">
        <v>3</v>
      </c>
      <c r="G16" s="39">
        <v>1</v>
      </c>
      <c r="H16" s="39">
        <v>9</v>
      </c>
      <c r="I16" s="39">
        <v>3</v>
      </c>
      <c r="J16" s="39">
        <v>1</v>
      </c>
      <c r="K16" s="39">
        <v>0</v>
      </c>
      <c r="L16" s="39">
        <v>5</v>
      </c>
      <c r="M16" s="39">
        <v>6</v>
      </c>
      <c r="N16" s="39">
        <v>5</v>
      </c>
      <c r="O16" s="39">
        <v>5</v>
      </c>
      <c r="P16" s="39">
        <v>2</v>
      </c>
      <c r="Q16" s="39">
        <v>4</v>
      </c>
      <c r="R16" s="39">
        <v>3</v>
      </c>
      <c r="S16" s="39">
        <v>5</v>
      </c>
      <c r="T16" s="39">
        <v>4</v>
      </c>
      <c r="U16" s="39">
        <v>4</v>
      </c>
      <c r="V16" s="39">
        <v>8</v>
      </c>
      <c r="W16" s="39">
        <v>1</v>
      </c>
      <c r="X16" s="39">
        <v>1</v>
      </c>
      <c r="Y16" s="39">
        <v>4</v>
      </c>
      <c r="Z16" s="39">
        <v>4</v>
      </c>
      <c r="AA16" s="39">
        <v>1</v>
      </c>
      <c r="AB16" s="39">
        <v>3</v>
      </c>
      <c r="AC16" s="39">
        <v>2</v>
      </c>
      <c r="AD16" s="39">
        <v>2</v>
      </c>
      <c r="AE16" s="39">
        <v>2</v>
      </c>
      <c r="AF16" s="40">
        <f t="shared" si="7"/>
        <v>3.5517241379310347</v>
      </c>
      <c r="AG16" s="41">
        <f t="shared" si="8"/>
        <v>2.4093567251461983E-2</v>
      </c>
      <c r="AH16" s="42">
        <f t="shared" si="3"/>
        <v>3</v>
      </c>
      <c r="AI16" s="40">
        <f t="shared" si="4"/>
        <v>2.2454113033433907</v>
      </c>
      <c r="AJ16" s="40">
        <f t="shared" si="5"/>
        <v>5.7971354412744258</v>
      </c>
      <c r="AK16" s="43">
        <f t="shared" si="6"/>
        <v>5.2454113033433902</v>
      </c>
    </row>
    <row r="17" spans="1:37" ht="12.75" customHeight="1" x14ac:dyDescent="0.45">
      <c r="A17" s="37">
        <f t="shared" si="9"/>
        <v>14</v>
      </c>
      <c r="B17" s="38" t="s">
        <v>14</v>
      </c>
      <c r="C17" s="39">
        <v>5</v>
      </c>
      <c r="D17" s="39">
        <v>3</v>
      </c>
      <c r="E17" s="39">
        <v>8</v>
      </c>
      <c r="F17" s="39">
        <v>3</v>
      </c>
      <c r="G17" s="39">
        <v>3</v>
      </c>
      <c r="H17" s="39">
        <v>2</v>
      </c>
      <c r="I17" s="39">
        <v>2</v>
      </c>
      <c r="J17" s="39">
        <v>1</v>
      </c>
      <c r="K17" s="39">
        <v>6</v>
      </c>
      <c r="L17" s="39">
        <v>5</v>
      </c>
      <c r="M17" s="39">
        <v>3</v>
      </c>
      <c r="N17" s="39">
        <v>0</v>
      </c>
      <c r="O17" s="39">
        <v>4</v>
      </c>
      <c r="P17" s="39">
        <v>4</v>
      </c>
      <c r="Q17" s="39">
        <v>2</v>
      </c>
      <c r="R17" s="39">
        <v>6</v>
      </c>
      <c r="S17" s="39">
        <v>2</v>
      </c>
      <c r="T17" s="39">
        <v>2</v>
      </c>
      <c r="U17" s="39">
        <v>3</v>
      </c>
      <c r="V17" s="39">
        <v>2</v>
      </c>
      <c r="W17" s="39">
        <v>4</v>
      </c>
      <c r="X17" s="39">
        <v>2</v>
      </c>
      <c r="Y17" s="39">
        <v>7</v>
      </c>
      <c r="Z17" s="39">
        <v>6</v>
      </c>
      <c r="AA17" s="39">
        <v>0</v>
      </c>
      <c r="AB17" s="39">
        <v>6</v>
      </c>
      <c r="AC17" s="39">
        <v>3</v>
      </c>
      <c r="AD17" s="39">
        <v>3</v>
      </c>
      <c r="AE17" s="39">
        <v>3</v>
      </c>
      <c r="AF17" s="40">
        <f t="shared" si="7"/>
        <v>3.4482758620689653</v>
      </c>
      <c r="AG17" s="41">
        <f t="shared" si="8"/>
        <v>2.3391812865497068E-2</v>
      </c>
      <c r="AH17" s="42">
        <f t="shared" si="3"/>
        <v>3</v>
      </c>
      <c r="AI17" s="40">
        <f t="shared" si="4"/>
        <v>1.992597136842692</v>
      </c>
      <c r="AJ17" s="40">
        <f t="shared" si="5"/>
        <v>5.4408729989116571</v>
      </c>
      <c r="AK17" s="43">
        <f t="shared" si="6"/>
        <v>4.9925971368426918</v>
      </c>
    </row>
    <row r="18" spans="1:37" ht="12.75" customHeight="1" x14ac:dyDescent="0.45">
      <c r="A18" s="37">
        <f t="shared" si="9"/>
        <v>15</v>
      </c>
      <c r="B18" s="38" t="s">
        <v>7</v>
      </c>
      <c r="C18" s="39">
        <v>5</v>
      </c>
      <c r="D18" s="39">
        <v>4</v>
      </c>
      <c r="E18" s="39">
        <v>2</v>
      </c>
      <c r="F18" s="39">
        <v>1</v>
      </c>
      <c r="G18" s="39">
        <v>1</v>
      </c>
      <c r="H18" s="39">
        <v>8</v>
      </c>
      <c r="I18" s="39">
        <v>1</v>
      </c>
      <c r="J18" s="39">
        <v>3</v>
      </c>
      <c r="K18" s="39">
        <v>6</v>
      </c>
      <c r="L18" s="39">
        <v>4</v>
      </c>
      <c r="M18" s="39">
        <v>5</v>
      </c>
      <c r="N18" s="39">
        <v>1</v>
      </c>
      <c r="O18" s="39">
        <v>5</v>
      </c>
      <c r="P18" s="39">
        <v>1</v>
      </c>
      <c r="Q18" s="39">
        <v>1</v>
      </c>
      <c r="R18" s="39">
        <v>3</v>
      </c>
      <c r="S18" s="39">
        <v>2</v>
      </c>
      <c r="T18" s="39">
        <v>4</v>
      </c>
      <c r="U18" s="39">
        <v>1</v>
      </c>
      <c r="V18" s="39">
        <v>1</v>
      </c>
      <c r="W18" s="39">
        <v>3</v>
      </c>
      <c r="X18" s="39">
        <v>1</v>
      </c>
      <c r="Y18" s="39">
        <v>1</v>
      </c>
      <c r="Z18" s="39">
        <v>1</v>
      </c>
      <c r="AA18" s="39">
        <v>0</v>
      </c>
      <c r="AB18" s="39">
        <v>1</v>
      </c>
      <c r="AC18" s="39">
        <v>0</v>
      </c>
      <c r="AD18" s="39">
        <v>3</v>
      </c>
      <c r="AE18" s="39">
        <v>0</v>
      </c>
      <c r="AF18" s="40">
        <f t="shared" si="7"/>
        <v>2.3793103448275863</v>
      </c>
      <c r="AG18" s="41">
        <f t="shared" si="8"/>
        <v>1.6140350877192979E-2</v>
      </c>
      <c r="AH18" s="42">
        <f t="shared" si="3"/>
        <v>1</v>
      </c>
      <c r="AI18" s="40">
        <f t="shared" si="4"/>
        <v>2.0250889416701865</v>
      </c>
      <c r="AJ18" s="40">
        <f t="shared" si="5"/>
        <v>4.4043992864977728</v>
      </c>
      <c r="AK18" s="43">
        <f t="shared" si="6"/>
        <v>3.0250889416701865</v>
      </c>
    </row>
    <row r="19" spans="1:37" ht="12.75" customHeight="1" x14ac:dyDescent="0.45">
      <c r="A19" s="37">
        <f t="shared" si="9"/>
        <v>16</v>
      </c>
      <c r="B19" s="38" t="s">
        <v>16</v>
      </c>
      <c r="C19" s="39">
        <v>1</v>
      </c>
      <c r="D19" s="39">
        <v>2</v>
      </c>
      <c r="E19" s="39">
        <v>3</v>
      </c>
      <c r="F19" s="39">
        <v>4</v>
      </c>
      <c r="G19" s="39">
        <v>1</v>
      </c>
      <c r="H19" s="39">
        <v>0</v>
      </c>
      <c r="I19" s="39">
        <v>0</v>
      </c>
      <c r="J19" s="39">
        <v>1</v>
      </c>
      <c r="K19" s="39">
        <v>5</v>
      </c>
      <c r="L19" s="39">
        <v>3</v>
      </c>
      <c r="M19" s="39">
        <v>5</v>
      </c>
      <c r="N19" s="39">
        <v>4</v>
      </c>
      <c r="O19" s="39">
        <v>2</v>
      </c>
      <c r="P19" s="39">
        <v>2</v>
      </c>
      <c r="Q19" s="39">
        <v>6</v>
      </c>
      <c r="R19" s="39">
        <v>1</v>
      </c>
      <c r="S19" s="39">
        <v>1</v>
      </c>
      <c r="T19" s="39">
        <v>0</v>
      </c>
      <c r="U19" s="39">
        <v>3</v>
      </c>
      <c r="V19" s="39">
        <v>4</v>
      </c>
      <c r="W19" s="39">
        <v>0</v>
      </c>
      <c r="X19" s="39">
        <v>1</v>
      </c>
      <c r="Y19" s="39">
        <v>2</v>
      </c>
      <c r="Z19" s="39">
        <v>3</v>
      </c>
      <c r="AA19" s="39">
        <v>2</v>
      </c>
      <c r="AB19" s="39">
        <v>3</v>
      </c>
      <c r="AC19" s="39">
        <v>2</v>
      </c>
      <c r="AD19" s="39">
        <v>5</v>
      </c>
      <c r="AE19" s="39">
        <v>3</v>
      </c>
      <c r="AF19" s="40">
        <f t="shared" si="7"/>
        <v>2.3793103448275863</v>
      </c>
      <c r="AG19" s="41">
        <f t="shared" si="8"/>
        <v>1.6140350877192979E-2</v>
      </c>
      <c r="AH19" s="42">
        <f t="shared" si="3"/>
        <v>2</v>
      </c>
      <c r="AI19" s="40">
        <f t="shared" si="4"/>
        <v>1.6778769132330866</v>
      </c>
      <c r="AJ19" s="40">
        <f t="shared" si="5"/>
        <v>4.0571872580606732</v>
      </c>
      <c r="AK19" s="43">
        <f t="shared" si="6"/>
        <v>3.6778769132330869</v>
      </c>
    </row>
    <row r="20" spans="1:37" ht="12.75" customHeight="1" x14ac:dyDescent="0.45">
      <c r="A20" s="37">
        <f t="shared" si="9"/>
        <v>17</v>
      </c>
      <c r="B20" s="38" t="s">
        <v>15</v>
      </c>
      <c r="C20" s="39">
        <v>1</v>
      </c>
      <c r="D20" s="39">
        <v>1</v>
      </c>
      <c r="E20" s="39">
        <v>3</v>
      </c>
      <c r="F20" s="39">
        <v>3</v>
      </c>
      <c r="G20" s="39">
        <v>1</v>
      </c>
      <c r="H20" s="39">
        <v>0</v>
      </c>
      <c r="I20" s="39">
        <v>1</v>
      </c>
      <c r="J20" s="39">
        <v>2</v>
      </c>
      <c r="K20" s="39">
        <v>2</v>
      </c>
      <c r="L20" s="39">
        <v>0</v>
      </c>
      <c r="M20" s="39">
        <v>1</v>
      </c>
      <c r="N20" s="39">
        <v>2</v>
      </c>
      <c r="O20" s="39">
        <v>2</v>
      </c>
      <c r="P20" s="39">
        <v>1</v>
      </c>
      <c r="Q20" s="39">
        <v>1</v>
      </c>
      <c r="R20" s="39">
        <v>3</v>
      </c>
      <c r="S20" s="39">
        <v>3</v>
      </c>
      <c r="T20" s="39">
        <v>3</v>
      </c>
      <c r="U20" s="39">
        <v>4</v>
      </c>
      <c r="V20" s="39">
        <v>1</v>
      </c>
      <c r="W20" s="39">
        <v>4</v>
      </c>
      <c r="X20" s="39">
        <v>1</v>
      </c>
      <c r="Y20" s="39">
        <v>2</v>
      </c>
      <c r="Z20" s="39">
        <v>1</v>
      </c>
      <c r="AA20" s="39">
        <v>4</v>
      </c>
      <c r="AB20" s="39">
        <v>2</v>
      </c>
      <c r="AC20" s="39">
        <v>1</v>
      </c>
      <c r="AD20" s="39">
        <v>3</v>
      </c>
      <c r="AE20" s="39">
        <v>2</v>
      </c>
      <c r="AF20" s="40">
        <f t="shared" si="7"/>
        <v>1.896551724137931</v>
      </c>
      <c r="AG20" s="41">
        <f t="shared" si="8"/>
        <v>1.2865497076023389E-2</v>
      </c>
      <c r="AH20" s="42">
        <f t="shared" si="3"/>
        <v>2</v>
      </c>
      <c r="AI20" s="40">
        <f t="shared" si="4"/>
        <v>1.144702942944678</v>
      </c>
      <c r="AJ20" s="40">
        <f t="shared" si="5"/>
        <v>3.0412546670826091</v>
      </c>
      <c r="AK20" s="43">
        <f t="shared" si="6"/>
        <v>3.144702942944678</v>
      </c>
    </row>
    <row r="21" spans="1:37" ht="12.75" customHeight="1" x14ac:dyDescent="0.45">
      <c r="A21" s="37">
        <f t="shared" si="9"/>
        <v>18</v>
      </c>
      <c r="B21" s="38" t="s">
        <v>9</v>
      </c>
      <c r="C21" s="39">
        <v>0</v>
      </c>
      <c r="D21" s="39">
        <v>2</v>
      </c>
      <c r="E21" s="39">
        <v>1</v>
      </c>
      <c r="F21" s="39">
        <v>3</v>
      </c>
      <c r="G21" s="39">
        <v>6</v>
      </c>
      <c r="H21" s="39">
        <v>2</v>
      </c>
      <c r="I21" s="39">
        <v>5</v>
      </c>
      <c r="J21" s="39">
        <v>5</v>
      </c>
      <c r="K21" s="39">
        <v>1</v>
      </c>
      <c r="L21" s="39">
        <v>1</v>
      </c>
      <c r="M21" s="39">
        <v>2</v>
      </c>
      <c r="N21" s="39">
        <v>1</v>
      </c>
      <c r="O21" s="39">
        <v>0</v>
      </c>
      <c r="P21" s="39">
        <v>0</v>
      </c>
      <c r="Q21" s="39">
        <v>5</v>
      </c>
      <c r="R21" s="39">
        <v>2</v>
      </c>
      <c r="S21" s="39">
        <v>1</v>
      </c>
      <c r="T21" s="39">
        <v>1</v>
      </c>
      <c r="U21" s="39">
        <v>2</v>
      </c>
      <c r="V21" s="39">
        <v>0</v>
      </c>
      <c r="W21" s="39">
        <v>2</v>
      </c>
      <c r="X21" s="39">
        <v>2</v>
      </c>
      <c r="Y21" s="39">
        <v>3</v>
      </c>
      <c r="Z21" s="39">
        <v>1</v>
      </c>
      <c r="AA21" s="39">
        <v>2</v>
      </c>
      <c r="AB21" s="39">
        <v>0</v>
      </c>
      <c r="AC21" s="39">
        <v>0</v>
      </c>
      <c r="AD21" s="39">
        <v>0</v>
      </c>
      <c r="AE21" s="39">
        <v>2</v>
      </c>
      <c r="AF21" s="40">
        <f t="shared" si="7"/>
        <v>1.7931034482758621</v>
      </c>
      <c r="AG21" s="41">
        <f t="shared" si="8"/>
        <v>1.2163742690058477E-2</v>
      </c>
      <c r="AH21" s="42">
        <f t="shared" si="3"/>
        <v>2</v>
      </c>
      <c r="AI21" s="40">
        <f t="shared" si="4"/>
        <v>1.6771427732227806</v>
      </c>
      <c r="AJ21" s="40">
        <f t="shared" si="5"/>
        <v>3.4702462214986429</v>
      </c>
      <c r="AK21" s="43">
        <f t="shared" si="6"/>
        <v>3.6771427732227808</v>
      </c>
    </row>
    <row r="22" spans="1:37" ht="12.75" customHeight="1" x14ac:dyDescent="0.45">
      <c r="A22" s="37">
        <f t="shared" si="9"/>
        <v>19</v>
      </c>
      <c r="B22" s="38" t="s">
        <v>10</v>
      </c>
      <c r="C22" s="39">
        <v>1</v>
      </c>
      <c r="D22" s="39">
        <v>1</v>
      </c>
      <c r="E22" s="39">
        <v>1</v>
      </c>
      <c r="F22" s="39">
        <v>1</v>
      </c>
      <c r="G22" s="39">
        <v>4</v>
      </c>
      <c r="H22" s="39">
        <v>1</v>
      </c>
      <c r="I22" s="39">
        <v>1</v>
      </c>
      <c r="J22" s="39">
        <v>3</v>
      </c>
      <c r="K22" s="39">
        <v>1</v>
      </c>
      <c r="L22" s="39">
        <v>1</v>
      </c>
      <c r="M22" s="39">
        <v>3</v>
      </c>
      <c r="N22" s="39">
        <v>3</v>
      </c>
      <c r="O22" s="39">
        <v>0</v>
      </c>
      <c r="P22" s="39">
        <v>3</v>
      </c>
      <c r="Q22" s="39">
        <v>0</v>
      </c>
      <c r="R22" s="39">
        <v>0</v>
      </c>
      <c r="S22" s="39">
        <v>1</v>
      </c>
      <c r="T22" s="39">
        <v>1</v>
      </c>
      <c r="U22" s="39">
        <v>1</v>
      </c>
      <c r="V22" s="39">
        <v>0</v>
      </c>
      <c r="W22" s="39">
        <v>2</v>
      </c>
      <c r="X22" s="39">
        <v>6</v>
      </c>
      <c r="Y22" s="39">
        <v>4</v>
      </c>
      <c r="Z22" s="39">
        <v>1</v>
      </c>
      <c r="AA22" s="39">
        <v>2</v>
      </c>
      <c r="AB22" s="39">
        <v>3</v>
      </c>
      <c r="AC22" s="39">
        <v>1</v>
      </c>
      <c r="AD22" s="39">
        <v>3</v>
      </c>
      <c r="AE22" s="39">
        <v>1</v>
      </c>
      <c r="AF22" s="40">
        <f t="shared" si="7"/>
        <v>1.7241379310344827</v>
      </c>
      <c r="AG22" s="41">
        <f t="shared" si="8"/>
        <v>1.1695906432748534E-2</v>
      </c>
      <c r="AH22" s="42">
        <f t="shared" si="3"/>
        <v>1</v>
      </c>
      <c r="AI22" s="40">
        <f t="shared" si="4"/>
        <v>1.4366765150398315</v>
      </c>
      <c r="AJ22" s="40">
        <f t="shared" si="5"/>
        <v>3.1608144460743142</v>
      </c>
      <c r="AK22" s="43">
        <f t="shared" si="6"/>
        <v>2.4366765150398315</v>
      </c>
    </row>
    <row r="23" spans="1:37" ht="12.75" customHeight="1" x14ac:dyDescent="0.45">
      <c r="A23" s="37">
        <f t="shared" si="9"/>
        <v>20</v>
      </c>
      <c r="B23" s="38" t="s">
        <v>58</v>
      </c>
      <c r="C23" s="39">
        <v>3</v>
      </c>
      <c r="D23" s="39">
        <v>2</v>
      </c>
      <c r="E23" s="39">
        <v>1</v>
      </c>
      <c r="F23" s="39">
        <v>2</v>
      </c>
      <c r="G23" s="39">
        <v>0</v>
      </c>
      <c r="H23" s="39">
        <v>2</v>
      </c>
      <c r="I23" s="39">
        <v>1</v>
      </c>
      <c r="J23" s="39">
        <v>1</v>
      </c>
      <c r="K23" s="39">
        <v>4</v>
      </c>
      <c r="L23" s="39">
        <v>2</v>
      </c>
      <c r="M23" s="39">
        <v>5</v>
      </c>
      <c r="N23" s="39">
        <v>1</v>
      </c>
      <c r="O23" s="39">
        <v>1</v>
      </c>
      <c r="P23" s="39">
        <v>2</v>
      </c>
      <c r="Q23" s="39">
        <v>2</v>
      </c>
      <c r="R23" s="39">
        <v>1</v>
      </c>
      <c r="S23" s="39">
        <v>3</v>
      </c>
      <c r="T23" s="39">
        <v>1</v>
      </c>
      <c r="U23" s="39">
        <v>1</v>
      </c>
      <c r="V23" s="39">
        <v>0</v>
      </c>
      <c r="W23" s="39">
        <v>1</v>
      </c>
      <c r="X23" s="39">
        <v>1</v>
      </c>
      <c r="Y23" s="39">
        <v>2</v>
      </c>
      <c r="Z23" s="39">
        <v>0</v>
      </c>
      <c r="AA23" s="39">
        <v>3</v>
      </c>
      <c r="AB23" s="39">
        <v>0</v>
      </c>
      <c r="AC23" s="39">
        <v>2</v>
      </c>
      <c r="AD23" s="39">
        <v>0</v>
      </c>
      <c r="AE23" s="39">
        <v>0</v>
      </c>
      <c r="AF23" s="40">
        <f t="shared" si="7"/>
        <v>1.5172413793103448</v>
      </c>
      <c r="AG23" s="41">
        <f t="shared" si="8"/>
        <v>1.0292397660818711E-2</v>
      </c>
      <c r="AH23" s="42">
        <f t="shared" si="3"/>
        <v>1</v>
      </c>
      <c r="AI23" s="40">
        <f t="shared" si="4"/>
        <v>1.2427127485342129</v>
      </c>
      <c r="AJ23" s="40">
        <f t="shared" si="5"/>
        <v>2.7599541278445576</v>
      </c>
      <c r="AK23" s="43">
        <f t="shared" si="6"/>
        <v>2.2427127485342129</v>
      </c>
    </row>
    <row r="24" spans="1:37" ht="12.75" customHeight="1" x14ac:dyDescent="0.45">
      <c r="A24" s="37">
        <f t="shared" si="9"/>
        <v>21</v>
      </c>
      <c r="B24" s="38" t="s">
        <v>24</v>
      </c>
      <c r="C24" s="39">
        <v>1</v>
      </c>
      <c r="D24" s="39">
        <v>1</v>
      </c>
      <c r="E24" s="39">
        <v>2</v>
      </c>
      <c r="F24" s="39">
        <v>1</v>
      </c>
      <c r="G24" s="39">
        <v>2</v>
      </c>
      <c r="H24" s="39">
        <v>0</v>
      </c>
      <c r="I24" s="39">
        <v>0</v>
      </c>
      <c r="J24" s="39">
        <v>1</v>
      </c>
      <c r="K24" s="39">
        <v>1</v>
      </c>
      <c r="L24" s="39">
        <v>1</v>
      </c>
      <c r="M24" s="39">
        <v>3</v>
      </c>
      <c r="N24" s="39">
        <v>1</v>
      </c>
      <c r="O24" s="39">
        <v>1</v>
      </c>
      <c r="P24" s="39">
        <v>1</v>
      </c>
      <c r="Q24" s="39">
        <v>4</v>
      </c>
      <c r="R24" s="39">
        <v>1</v>
      </c>
      <c r="S24" s="39">
        <v>0</v>
      </c>
      <c r="T24" s="39">
        <v>1</v>
      </c>
      <c r="U24" s="39">
        <v>1</v>
      </c>
      <c r="V24" s="39">
        <v>2</v>
      </c>
      <c r="W24" s="39">
        <v>1</v>
      </c>
      <c r="X24" s="39">
        <v>2</v>
      </c>
      <c r="Y24" s="39">
        <v>0</v>
      </c>
      <c r="Z24" s="39">
        <v>3</v>
      </c>
      <c r="AA24" s="39">
        <v>6</v>
      </c>
      <c r="AB24" s="39">
        <v>2</v>
      </c>
      <c r="AC24" s="39">
        <v>1</v>
      </c>
      <c r="AD24" s="39">
        <v>1</v>
      </c>
      <c r="AE24" s="39">
        <v>0</v>
      </c>
      <c r="AF24" s="40">
        <f t="shared" si="7"/>
        <v>1.4137931034482758</v>
      </c>
      <c r="AG24" s="41">
        <f t="shared" si="8"/>
        <v>9.5906432748537988E-3</v>
      </c>
      <c r="AH24" s="42">
        <f t="shared" si="3"/>
        <v>1</v>
      </c>
      <c r="AI24" s="40">
        <f t="shared" si="4"/>
        <v>1.2960721259501822</v>
      </c>
      <c r="AJ24" s="40">
        <f t="shared" si="5"/>
        <v>2.7098652293984582</v>
      </c>
      <c r="AK24" s="43">
        <f t="shared" si="6"/>
        <v>2.2960721259501824</v>
      </c>
    </row>
    <row r="25" spans="1:37" ht="12.75" customHeight="1" x14ac:dyDescent="0.45">
      <c r="A25" s="37">
        <f t="shared" si="9"/>
        <v>22</v>
      </c>
      <c r="B25" s="38" t="s">
        <v>26</v>
      </c>
      <c r="C25" s="39">
        <v>1</v>
      </c>
      <c r="D25" s="39">
        <v>2</v>
      </c>
      <c r="E25" s="39">
        <v>2</v>
      </c>
      <c r="F25" s="39">
        <v>1</v>
      </c>
      <c r="G25" s="39">
        <v>1</v>
      </c>
      <c r="H25" s="39">
        <v>2</v>
      </c>
      <c r="I25" s="39">
        <v>1</v>
      </c>
      <c r="J25" s="39">
        <v>0</v>
      </c>
      <c r="K25" s="39">
        <v>0</v>
      </c>
      <c r="L25" s="39">
        <v>2</v>
      </c>
      <c r="M25" s="39">
        <v>1</v>
      </c>
      <c r="N25" s="39">
        <v>5</v>
      </c>
      <c r="O25" s="39">
        <v>0</v>
      </c>
      <c r="P25" s="39">
        <v>2</v>
      </c>
      <c r="Q25" s="39">
        <v>1</v>
      </c>
      <c r="R25" s="39">
        <v>1</v>
      </c>
      <c r="S25" s="39">
        <v>0</v>
      </c>
      <c r="T25" s="39">
        <v>1</v>
      </c>
      <c r="U25" s="39">
        <v>3</v>
      </c>
      <c r="V25" s="39">
        <v>3</v>
      </c>
      <c r="W25" s="39">
        <v>2</v>
      </c>
      <c r="X25" s="39">
        <v>2</v>
      </c>
      <c r="Y25" s="39">
        <v>2</v>
      </c>
      <c r="Z25" s="39">
        <v>1</v>
      </c>
      <c r="AA25" s="39">
        <v>1</v>
      </c>
      <c r="AB25" s="39">
        <v>1</v>
      </c>
      <c r="AC25" s="39">
        <v>1</v>
      </c>
      <c r="AD25" s="39">
        <v>0</v>
      </c>
      <c r="AE25" s="39">
        <v>2</v>
      </c>
      <c r="AF25" s="40">
        <f t="shared" si="7"/>
        <v>1.4137931034482758</v>
      </c>
      <c r="AG25" s="41">
        <f t="shared" si="8"/>
        <v>9.5906432748537988E-3</v>
      </c>
      <c r="AH25" s="42">
        <f t="shared" si="3"/>
        <v>1</v>
      </c>
      <c r="AI25" s="40">
        <f t="shared" si="4"/>
        <v>1.0861873483267168</v>
      </c>
      <c r="AJ25" s="40">
        <f t="shared" si="5"/>
        <v>2.4999804517749924</v>
      </c>
      <c r="AK25" s="43">
        <f t="shared" si="6"/>
        <v>2.0861873483267166</v>
      </c>
    </row>
    <row r="26" spans="1:37" ht="12.75" customHeight="1" x14ac:dyDescent="0.45">
      <c r="A26" s="37">
        <f t="shared" si="9"/>
        <v>23</v>
      </c>
      <c r="B26" s="38" t="s">
        <v>19</v>
      </c>
      <c r="C26" s="39">
        <v>2</v>
      </c>
      <c r="D26" s="39">
        <v>1</v>
      </c>
      <c r="E26" s="39">
        <v>3</v>
      </c>
      <c r="F26" s="39">
        <v>0</v>
      </c>
      <c r="G26" s="39">
        <v>5</v>
      </c>
      <c r="H26" s="39">
        <v>6</v>
      </c>
      <c r="I26" s="39">
        <v>1</v>
      </c>
      <c r="J26" s="39">
        <v>1</v>
      </c>
      <c r="K26" s="39">
        <v>2</v>
      </c>
      <c r="L26" s="39">
        <v>1</v>
      </c>
      <c r="M26" s="39">
        <v>1</v>
      </c>
      <c r="N26" s="39">
        <v>1</v>
      </c>
      <c r="O26" s="39">
        <v>1</v>
      </c>
      <c r="P26" s="39">
        <v>0</v>
      </c>
      <c r="Q26" s="39">
        <v>0</v>
      </c>
      <c r="R26" s="39">
        <v>3</v>
      </c>
      <c r="S26" s="39">
        <v>0</v>
      </c>
      <c r="T26" s="39">
        <v>0</v>
      </c>
      <c r="U26" s="39">
        <v>2</v>
      </c>
      <c r="V26" s="39">
        <v>0</v>
      </c>
      <c r="W26" s="39">
        <v>1</v>
      </c>
      <c r="X26" s="39">
        <v>1</v>
      </c>
      <c r="Y26" s="39">
        <v>0</v>
      </c>
      <c r="Z26" s="39">
        <v>1</v>
      </c>
      <c r="AA26" s="39">
        <v>0</v>
      </c>
      <c r="AB26" s="39">
        <v>1</v>
      </c>
      <c r="AC26" s="39">
        <v>2</v>
      </c>
      <c r="AD26" s="39">
        <v>2</v>
      </c>
      <c r="AE26" s="39">
        <v>0</v>
      </c>
      <c r="AF26" s="40">
        <f t="shared" si="7"/>
        <v>1.3103448275862069</v>
      </c>
      <c r="AG26" s="41">
        <f t="shared" si="8"/>
        <v>8.8888888888888871E-3</v>
      </c>
      <c r="AH26" s="42">
        <f t="shared" si="3"/>
        <v>1</v>
      </c>
      <c r="AI26" s="40">
        <f t="shared" si="4"/>
        <v>1.4663718169068578</v>
      </c>
      <c r="AJ26" s="40">
        <f t="shared" si="5"/>
        <v>2.7767166444930647</v>
      </c>
      <c r="AK26" s="43">
        <f t="shared" si="6"/>
        <v>2.4663718169068578</v>
      </c>
    </row>
    <row r="27" spans="1:37" ht="12.75" customHeight="1" x14ac:dyDescent="0.45">
      <c r="A27" s="37">
        <f t="shared" si="9"/>
        <v>24</v>
      </c>
      <c r="B27" s="38" t="s">
        <v>11</v>
      </c>
      <c r="C27" s="39">
        <v>0</v>
      </c>
      <c r="D27" s="39">
        <v>3</v>
      </c>
      <c r="E27" s="39">
        <v>2</v>
      </c>
      <c r="F27" s="39">
        <v>1</v>
      </c>
      <c r="G27" s="39">
        <v>0</v>
      </c>
      <c r="H27" s="39">
        <v>3</v>
      </c>
      <c r="I27" s="39">
        <v>1</v>
      </c>
      <c r="J27" s="39">
        <v>1</v>
      </c>
      <c r="K27" s="39">
        <v>1</v>
      </c>
      <c r="L27" s="39">
        <v>0</v>
      </c>
      <c r="M27" s="39">
        <v>0</v>
      </c>
      <c r="N27" s="39">
        <v>3</v>
      </c>
      <c r="O27" s="39">
        <v>0</v>
      </c>
      <c r="P27" s="39">
        <v>2</v>
      </c>
      <c r="Q27" s="39">
        <v>0</v>
      </c>
      <c r="R27" s="39">
        <v>0</v>
      </c>
      <c r="S27" s="39">
        <v>0</v>
      </c>
      <c r="T27" s="39">
        <v>4</v>
      </c>
      <c r="U27" s="39">
        <v>1</v>
      </c>
      <c r="V27" s="39">
        <v>0</v>
      </c>
      <c r="W27" s="39">
        <v>0</v>
      </c>
      <c r="X27" s="39">
        <v>0</v>
      </c>
      <c r="Y27" s="39">
        <v>1</v>
      </c>
      <c r="Z27" s="39">
        <v>2</v>
      </c>
      <c r="AA27" s="39">
        <v>2</v>
      </c>
      <c r="AB27" s="39">
        <v>3</v>
      </c>
      <c r="AC27" s="39">
        <v>0</v>
      </c>
      <c r="AD27" s="39">
        <v>1</v>
      </c>
      <c r="AE27" s="39">
        <v>0</v>
      </c>
      <c r="AF27" s="40">
        <f t="shared" si="7"/>
        <v>1.0689655172413792</v>
      </c>
      <c r="AG27" s="41">
        <f t="shared" si="8"/>
        <v>7.2514619883040912E-3</v>
      </c>
      <c r="AH27" s="42">
        <f t="shared" si="3"/>
        <v>1</v>
      </c>
      <c r="AI27" s="40">
        <f t="shared" si="4"/>
        <v>1.222732142223151</v>
      </c>
      <c r="AJ27" s="40">
        <f t="shared" si="5"/>
        <v>2.2916976594645302</v>
      </c>
      <c r="AK27" s="43">
        <f t="shared" si="6"/>
        <v>2.2227321422231512</v>
      </c>
    </row>
    <row r="28" spans="1:37" ht="12.75" customHeight="1" x14ac:dyDescent="0.45">
      <c r="A28" s="37">
        <f t="shared" si="9"/>
        <v>25</v>
      </c>
      <c r="B28" s="38" t="s">
        <v>18</v>
      </c>
      <c r="C28" s="39">
        <v>0</v>
      </c>
      <c r="D28" s="39">
        <v>0</v>
      </c>
      <c r="E28" s="39">
        <v>0</v>
      </c>
      <c r="F28" s="39">
        <v>0</v>
      </c>
      <c r="G28" s="39">
        <v>1</v>
      </c>
      <c r="H28" s="39">
        <v>1</v>
      </c>
      <c r="I28" s="39">
        <v>0</v>
      </c>
      <c r="J28" s="39">
        <v>2</v>
      </c>
      <c r="K28" s="39">
        <v>1</v>
      </c>
      <c r="L28" s="39">
        <v>0</v>
      </c>
      <c r="M28" s="39">
        <v>1</v>
      </c>
      <c r="N28" s="39">
        <v>1</v>
      </c>
      <c r="O28" s="39">
        <v>1</v>
      </c>
      <c r="P28" s="39">
        <v>0</v>
      </c>
      <c r="Q28" s="39">
        <v>2</v>
      </c>
      <c r="R28" s="39">
        <v>2</v>
      </c>
      <c r="S28" s="39">
        <v>1</v>
      </c>
      <c r="T28" s="39">
        <v>0</v>
      </c>
      <c r="U28" s="39">
        <v>0</v>
      </c>
      <c r="V28" s="39">
        <v>1</v>
      </c>
      <c r="W28" s="39">
        <v>1</v>
      </c>
      <c r="X28" s="39">
        <v>0</v>
      </c>
      <c r="Y28" s="39">
        <v>0</v>
      </c>
      <c r="Z28" s="39">
        <v>1</v>
      </c>
      <c r="AA28" s="39">
        <v>0</v>
      </c>
      <c r="AB28" s="39">
        <v>2</v>
      </c>
      <c r="AC28" s="39">
        <v>2</v>
      </c>
      <c r="AD28" s="39">
        <v>1</v>
      </c>
      <c r="AE28" s="39">
        <v>1</v>
      </c>
      <c r="AF28" s="40">
        <f t="shared" si="7"/>
        <v>0.75862068965517238</v>
      </c>
      <c r="AG28" s="41">
        <f t="shared" si="8"/>
        <v>5.1461988304093553E-3</v>
      </c>
      <c r="AH28" s="42">
        <f t="shared" si="3"/>
        <v>1</v>
      </c>
      <c r="AI28" s="40">
        <f t="shared" si="4"/>
        <v>0.73945792953801659</v>
      </c>
      <c r="AJ28" s="40">
        <f t="shared" si="5"/>
        <v>1.498078619193189</v>
      </c>
      <c r="AK28" s="43">
        <f t="shared" si="6"/>
        <v>1.7394579295380166</v>
      </c>
    </row>
    <row r="29" spans="1:37" ht="12.75" customHeight="1" x14ac:dyDescent="0.45">
      <c r="A29" s="37">
        <f t="shared" si="9"/>
        <v>26</v>
      </c>
      <c r="B29" s="38" t="s">
        <v>17</v>
      </c>
      <c r="C29" s="39">
        <v>0</v>
      </c>
      <c r="D29" s="39">
        <v>0</v>
      </c>
      <c r="E29" s="39">
        <v>0</v>
      </c>
      <c r="F29" s="39">
        <v>0</v>
      </c>
      <c r="G29" s="39">
        <v>1</v>
      </c>
      <c r="H29" s="39">
        <v>1</v>
      </c>
      <c r="I29" s="39">
        <v>0</v>
      </c>
      <c r="J29" s="39">
        <v>1</v>
      </c>
      <c r="K29" s="39">
        <v>0</v>
      </c>
      <c r="L29" s="39">
        <v>0</v>
      </c>
      <c r="M29" s="39">
        <v>0</v>
      </c>
      <c r="N29" s="39">
        <v>1</v>
      </c>
      <c r="O29" s="39">
        <v>0</v>
      </c>
      <c r="P29" s="39">
        <v>0</v>
      </c>
      <c r="Q29" s="39">
        <v>1</v>
      </c>
      <c r="R29" s="39">
        <v>0</v>
      </c>
      <c r="S29" s="39">
        <v>1</v>
      </c>
      <c r="T29" s="39">
        <v>1</v>
      </c>
      <c r="U29" s="39">
        <v>0</v>
      </c>
      <c r="V29" s="39">
        <v>3</v>
      </c>
      <c r="W29" s="39">
        <v>0</v>
      </c>
      <c r="X29" s="39">
        <v>0</v>
      </c>
      <c r="Y29" s="39">
        <v>1</v>
      </c>
      <c r="Z29" s="39">
        <v>1</v>
      </c>
      <c r="AA29" s="39">
        <v>0</v>
      </c>
      <c r="AB29" s="39">
        <v>1</v>
      </c>
      <c r="AC29" s="39">
        <v>0</v>
      </c>
      <c r="AD29" s="39">
        <v>0</v>
      </c>
      <c r="AE29" s="39">
        <v>0</v>
      </c>
      <c r="AF29" s="40">
        <f t="shared" si="7"/>
        <v>0.44827586206896552</v>
      </c>
      <c r="AG29" s="41">
        <f t="shared" si="8"/>
        <v>3.0409356725146193E-3</v>
      </c>
      <c r="AH29" s="42">
        <f t="shared" si="3"/>
        <v>0</v>
      </c>
      <c r="AI29" s="40">
        <f t="shared" si="4"/>
        <v>0.6858887298634484</v>
      </c>
      <c r="AJ29" s="40">
        <f t="shared" si="5"/>
        <v>1.1341645919324139</v>
      </c>
      <c r="AK29" s="43">
        <f t="shared" si="6"/>
        <v>0.6858887298634484</v>
      </c>
    </row>
    <row r="30" spans="1:37" ht="12.75" customHeight="1" x14ac:dyDescent="0.45">
      <c r="A30" s="37">
        <f t="shared" si="9"/>
        <v>27</v>
      </c>
      <c r="B30" s="38" t="s">
        <v>50</v>
      </c>
      <c r="C30" s="39">
        <v>0</v>
      </c>
      <c r="D30" s="39">
        <v>0</v>
      </c>
      <c r="E30" s="39">
        <v>0</v>
      </c>
      <c r="F30" s="39">
        <v>1</v>
      </c>
      <c r="G30" s="39">
        <v>0</v>
      </c>
      <c r="H30" s="39">
        <v>0</v>
      </c>
      <c r="I30" s="39">
        <v>1</v>
      </c>
      <c r="J30" s="39">
        <v>1</v>
      </c>
      <c r="K30" s="39">
        <v>0</v>
      </c>
      <c r="L30" s="39">
        <v>0</v>
      </c>
      <c r="M30" s="39">
        <v>0</v>
      </c>
      <c r="N30" s="39">
        <v>1</v>
      </c>
      <c r="O30" s="39">
        <v>1</v>
      </c>
      <c r="P30" s="39">
        <v>0</v>
      </c>
      <c r="Q30" s="39">
        <v>0</v>
      </c>
      <c r="R30" s="39">
        <v>0</v>
      </c>
      <c r="S30" s="39">
        <v>0</v>
      </c>
      <c r="T30" s="39">
        <v>1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2</v>
      </c>
      <c r="AA30" s="39">
        <v>0</v>
      </c>
      <c r="AB30" s="39">
        <v>1</v>
      </c>
      <c r="AC30" s="39">
        <v>0</v>
      </c>
      <c r="AD30" s="39">
        <v>1</v>
      </c>
      <c r="AE30" s="39">
        <v>0</v>
      </c>
      <c r="AF30" s="40">
        <f t="shared" si="7"/>
        <v>0.34482758620689657</v>
      </c>
      <c r="AG30" s="41">
        <f t="shared" si="8"/>
        <v>2.3391812865497072E-3</v>
      </c>
      <c r="AH30" s="42">
        <f t="shared" si="3"/>
        <v>0</v>
      </c>
      <c r="AI30" s="40">
        <f t="shared" si="4"/>
        <v>0.5526470114022356</v>
      </c>
      <c r="AJ30" s="40">
        <f t="shared" si="5"/>
        <v>0.89747459760913217</v>
      </c>
      <c r="AK30" s="43">
        <f t="shared" si="6"/>
        <v>0.5526470114022356</v>
      </c>
    </row>
    <row r="31" spans="1:37" ht="12.75" customHeight="1" x14ac:dyDescent="0.45">
      <c r="A31" s="37">
        <f t="shared" si="9"/>
        <v>28</v>
      </c>
      <c r="B31" s="38" t="s">
        <v>28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1</v>
      </c>
      <c r="K31" s="39">
        <v>0</v>
      </c>
      <c r="L31" s="39">
        <v>0</v>
      </c>
      <c r="M31" s="39">
        <v>0</v>
      </c>
      <c r="N31" s="39">
        <v>1</v>
      </c>
      <c r="O31" s="39">
        <v>1</v>
      </c>
      <c r="P31" s="39">
        <v>0</v>
      </c>
      <c r="Q31" s="39">
        <v>2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2</v>
      </c>
      <c r="AC31" s="39">
        <v>0</v>
      </c>
      <c r="AD31" s="39">
        <v>0</v>
      </c>
      <c r="AE31" s="39">
        <v>1</v>
      </c>
      <c r="AF31" s="40">
        <f t="shared" si="7"/>
        <v>0.27586206896551724</v>
      </c>
      <c r="AG31" s="41">
        <f t="shared" si="8"/>
        <v>1.8713450292397655E-3</v>
      </c>
      <c r="AH31" s="42">
        <f t="shared" si="3"/>
        <v>0</v>
      </c>
      <c r="AI31" s="40">
        <f t="shared" si="4"/>
        <v>0.59139977560131074</v>
      </c>
      <c r="AJ31" s="40">
        <f t="shared" si="5"/>
        <v>0.86726184456682798</v>
      </c>
      <c r="AK31" s="43">
        <f t="shared" si="6"/>
        <v>0.59139977560131074</v>
      </c>
    </row>
    <row r="32" spans="1:37" ht="12.75" customHeight="1" x14ac:dyDescent="0.45">
      <c r="A32" s="37">
        <f t="shared" si="9"/>
        <v>29</v>
      </c>
      <c r="B32" s="38" t="s">
        <v>22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1</v>
      </c>
      <c r="L32" s="39">
        <v>0</v>
      </c>
      <c r="M32" s="39">
        <v>0</v>
      </c>
      <c r="N32" s="39">
        <v>0</v>
      </c>
      <c r="O32" s="39">
        <v>0</v>
      </c>
      <c r="P32" s="39">
        <v>1</v>
      </c>
      <c r="Q32" s="39">
        <v>1</v>
      </c>
      <c r="R32" s="39">
        <v>1</v>
      </c>
      <c r="S32" s="39">
        <v>0</v>
      </c>
      <c r="T32" s="39">
        <v>0</v>
      </c>
      <c r="U32" s="39">
        <v>0</v>
      </c>
      <c r="V32" s="39">
        <v>1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1</v>
      </c>
      <c r="AF32" s="40">
        <f t="shared" si="7"/>
        <v>0.20689655172413793</v>
      </c>
      <c r="AG32" s="41">
        <f t="shared" si="8"/>
        <v>1.4035087719298242E-3</v>
      </c>
      <c r="AH32" s="42">
        <f t="shared" si="3"/>
        <v>0</v>
      </c>
      <c r="AI32" s="40">
        <f t="shared" si="4"/>
        <v>0.41225082039488553</v>
      </c>
      <c r="AJ32" s="40">
        <f t="shared" si="5"/>
        <v>0.61914737211902349</v>
      </c>
      <c r="AK32" s="43">
        <f t="shared" si="6"/>
        <v>0.41225082039488553</v>
      </c>
    </row>
    <row r="33" spans="1:37" ht="12.75" customHeight="1" x14ac:dyDescent="0.45">
      <c r="A33" s="37">
        <f t="shared" si="9"/>
        <v>30</v>
      </c>
      <c r="B33" s="38" t="s">
        <v>25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1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2</v>
      </c>
      <c r="S33" s="39">
        <v>0</v>
      </c>
      <c r="T33" s="39">
        <v>0</v>
      </c>
      <c r="U33" s="39">
        <v>1</v>
      </c>
      <c r="V33" s="39">
        <v>1</v>
      </c>
      <c r="W33" s="39">
        <v>1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40">
        <f t="shared" si="7"/>
        <v>0.20689655172413793</v>
      </c>
      <c r="AG33" s="41">
        <f t="shared" si="8"/>
        <v>1.4035087719298242E-3</v>
      </c>
      <c r="AH33" s="42">
        <f t="shared" si="3"/>
        <v>0</v>
      </c>
      <c r="AI33" s="40">
        <f t="shared" si="4"/>
        <v>0.49130368444051747</v>
      </c>
      <c r="AJ33" s="40">
        <f t="shared" si="5"/>
        <v>0.69820023616465543</v>
      </c>
      <c r="AK33" s="43">
        <f t="shared" si="6"/>
        <v>0.49130368444051747</v>
      </c>
    </row>
    <row r="34" spans="1:37" ht="12.75" customHeight="1" x14ac:dyDescent="0.45">
      <c r="A34" s="37">
        <v>31</v>
      </c>
      <c r="B34" s="38" t="s">
        <v>23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1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1</v>
      </c>
      <c r="T34" s="39">
        <v>0</v>
      </c>
      <c r="U34" s="39">
        <v>1</v>
      </c>
      <c r="V34" s="39">
        <v>0</v>
      </c>
      <c r="W34" s="39">
        <v>1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1</v>
      </c>
      <c r="AD34" s="39">
        <v>0</v>
      </c>
      <c r="AE34" s="39">
        <v>0</v>
      </c>
      <c r="AF34" s="40">
        <f t="shared" si="7"/>
        <v>0.17241379310344829</v>
      </c>
      <c r="AG34" s="41">
        <f t="shared" si="8"/>
        <v>1.1695906432748536E-3</v>
      </c>
      <c r="AH34" s="42">
        <f t="shared" si="3"/>
        <v>0</v>
      </c>
      <c r="AI34" s="40">
        <f t="shared" si="4"/>
        <v>0.38442587221924479</v>
      </c>
      <c r="AJ34" s="40">
        <f t="shared" si="5"/>
        <v>0.55683966532269302</v>
      </c>
      <c r="AK34" s="43">
        <f t="shared" si="6"/>
        <v>0.38442587221924479</v>
      </c>
    </row>
    <row r="35" spans="1:37" ht="12.75" customHeight="1" x14ac:dyDescent="0.45">
      <c r="A35" s="37">
        <v>32</v>
      </c>
      <c r="B35" s="38" t="s">
        <v>20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1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40">
        <f t="shared" si="7"/>
        <v>3.4482758620689655E-2</v>
      </c>
      <c r="AG35" s="41">
        <f t="shared" si="8"/>
        <v>2.3391812865497069E-4</v>
      </c>
      <c r="AH35" s="42">
        <f t="shared" si="3"/>
        <v>0</v>
      </c>
      <c r="AI35" s="40">
        <f t="shared" si="4"/>
        <v>0.18569533817705186</v>
      </c>
      <c r="AJ35" s="40">
        <f t="shared" si="5"/>
        <v>0.22017809679774153</v>
      </c>
      <c r="AK35" s="43">
        <f t="shared" si="6"/>
        <v>0.18569533817705186</v>
      </c>
    </row>
    <row r="36" spans="1:37" ht="12.75" customHeight="1" x14ac:dyDescent="0.45">
      <c r="A36" s="37">
        <v>33</v>
      </c>
      <c r="B36" s="38" t="s">
        <v>27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40">
        <f t="shared" si="7"/>
        <v>0</v>
      </c>
      <c r="AG36" s="41">
        <f t="shared" si="8"/>
        <v>0</v>
      </c>
      <c r="AH36" s="42">
        <f t="shared" si="3"/>
        <v>0</v>
      </c>
      <c r="AI36" s="40">
        <f t="shared" si="4"/>
        <v>0</v>
      </c>
      <c r="AJ36" s="40">
        <f t="shared" si="5"/>
        <v>0</v>
      </c>
      <c r="AK36" s="43">
        <f t="shared" si="6"/>
        <v>0</v>
      </c>
    </row>
    <row r="37" spans="1:37" ht="12.75" customHeight="1" x14ac:dyDescent="0.45">
      <c r="B37" s="54" t="s">
        <v>37</v>
      </c>
      <c r="C37" s="55">
        <f t="shared" ref="C37:AE37" si="10">IF(SUM(C4:C36)=0,"",SUM(C4:C36))</f>
        <v>139</v>
      </c>
      <c r="D37" s="55">
        <f t="shared" si="10"/>
        <v>164</v>
      </c>
      <c r="E37" s="55">
        <f t="shared" si="10"/>
        <v>160</v>
      </c>
      <c r="F37" s="55">
        <f t="shared" si="10"/>
        <v>167</v>
      </c>
      <c r="G37" s="55">
        <f t="shared" si="10"/>
        <v>177</v>
      </c>
      <c r="H37" s="55">
        <f t="shared" si="10"/>
        <v>147</v>
      </c>
      <c r="I37" s="55">
        <f t="shared" si="10"/>
        <v>151</v>
      </c>
      <c r="J37" s="55">
        <f t="shared" si="10"/>
        <v>133</v>
      </c>
      <c r="K37" s="55">
        <f t="shared" si="10"/>
        <v>152</v>
      </c>
      <c r="L37" s="55">
        <f t="shared" si="10"/>
        <v>126</v>
      </c>
      <c r="M37" s="55">
        <f t="shared" si="10"/>
        <v>145</v>
      </c>
      <c r="N37" s="55">
        <f t="shared" si="10"/>
        <v>150</v>
      </c>
      <c r="O37" s="55">
        <f t="shared" si="10"/>
        <v>140</v>
      </c>
      <c r="P37" s="55">
        <f t="shared" si="10"/>
        <v>150</v>
      </c>
      <c r="Q37" s="55">
        <f t="shared" si="10"/>
        <v>162</v>
      </c>
      <c r="R37" s="55">
        <f t="shared" si="10"/>
        <v>162</v>
      </c>
      <c r="S37" s="55">
        <f t="shared" si="10"/>
        <v>172</v>
      </c>
      <c r="T37" s="55">
        <f t="shared" si="10"/>
        <v>140</v>
      </c>
      <c r="U37" s="55">
        <f t="shared" si="10"/>
        <v>197</v>
      </c>
      <c r="V37" s="55">
        <f t="shared" si="10"/>
        <v>123</v>
      </c>
      <c r="W37" s="55">
        <f t="shared" si="10"/>
        <v>153</v>
      </c>
      <c r="X37" s="55">
        <f t="shared" si="10"/>
        <v>131</v>
      </c>
      <c r="Y37" s="55">
        <f t="shared" si="10"/>
        <v>155</v>
      </c>
      <c r="Z37" s="55">
        <f t="shared" si="10"/>
        <v>148</v>
      </c>
      <c r="AA37" s="55">
        <f t="shared" si="10"/>
        <v>134</v>
      </c>
      <c r="AB37" s="55">
        <f t="shared" si="10"/>
        <v>133</v>
      </c>
      <c r="AC37" s="55">
        <f t="shared" si="10"/>
        <v>91</v>
      </c>
      <c r="AD37" s="55">
        <f t="shared" si="10"/>
        <v>127</v>
      </c>
      <c r="AE37" s="55">
        <f t="shared" si="10"/>
        <v>146</v>
      </c>
      <c r="AF37" s="40"/>
      <c r="AG37" s="40"/>
      <c r="AI37" s="40"/>
      <c r="AJ37" s="40"/>
      <c r="AK37" s="43"/>
    </row>
    <row r="38" spans="1:37" ht="12.75" customHeight="1" x14ac:dyDescent="0.45">
      <c r="Y38" s="37"/>
      <c r="Z38" s="37"/>
      <c r="AA38" s="37"/>
      <c r="AB38" s="37"/>
      <c r="AC38" s="37"/>
      <c r="AD38" s="37"/>
    </row>
    <row r="41" spans="1:37" ht="12.75" hidden="1" customHeight="1" x14ac:dyDescent="0.45">
      <c r="B41" s="44">
        <v>9</v>
      </c>
    </row>
    <row r="42" spans="1:37" ht="12.75" customHeight="1" x14ac:dyDescent="0.45">
      <c r="B42" s="57" t="s">
        <v>36</v>
      </c>
      <c r="C42" s="58">
        <f t="shared" ref="C42:AF42" si="11">$AK$44</f>
        <v>9.3236723709710994</v>
      </c>
      <c r="D42" s="58">
        <f t="shared" si="11"/>
        <v>9.3236723709710994</v>
      </c>
      <c r="E42" s="59">
        <f t="shared" si="11"/>
        <v>9.3236723709710994</v>
      </c>
      <c r="F42" s="59">
        <f t="shared" si="11"/>
        <v>9.3236723709710994</v>
      </c>
      <c r="G42" s="59">
        <f t="shared" si="11"/>
        <v>9.3236723709710994</v>
      </c>
      <c r="H42" s="59">
        <f t="shared" si="11"/>
        <v>9.3236723709710994</v>
      </c>
      <c r="I42" s="59">
        <f t="shared" si="11"/>
        <v>9.3236723709710994</v>
      </c>
      <c r="J42" s="59">
        <f t="shared" si="11"/>
        <v>9.3236723709710994</v>
      </c>
      <c r="K42" s="59">
        <f t="shared" si="11"/>
        <v>9.3236723709710994</v>
      </c>
      <c r="L42" s="59">
        <f t="shared" si="11"/>
        <v>9.3236723709710994</v>
      </c>
      <c r="M42" s="59">
        <f t="shared" si="11"/>
        <v>9.3236723709710994</v>
      </c>
      <c r="N42" s="59">
        <f t="shared" si="11"/>
        <v>9.3236723709710994</v>
      </c>
      <c r="O42" s="59">
        <f t="shared" si="11"/>
        <v>9.3236723709710994</v>
      </c>
      <c r="P42" s="59">
        <f t="shared" si="11"/>
        <v>9.3236723709710994</v>
      </c>
      <c r="Q42" s="59">
        <f t="shared" si="11"/>
        <v>9.3236723709710994</v>
      </c>
      <c r="R42" s="59">
        <f t="shared" si="11"/>
        <v>9.3236723709710994</v>
      </c>
      <c r="S42" s="59">
        <f t="shared" si="11"/>
        <v>9.3236723709710994</v>
      </c>
      <c r="T42" s="59">
        <f t="shared" si="11"/>
        <v>9.3236723709710994</v>
      </c>
      <c r="U42" s="59">
        <f t="shared" si="11"/>
        <v>9.3236723709710994</v>
      </c>
      <c r="V42" s="59">
        <f t="shared" si="11"/>
        <v>9.3236723709710994</v>
      </c>
      <c r="W42" s="59">
        <f t="shared" si="11"/>
        <v>9.3236723709710994</v>
      </c>
      <c r="X42" s="59">
        <f t="shared" si="11"/>
        <v>9.3236723709710994</v>
      </c>
      <c r="Y42" s="59">
        <f t="shared" si="11"/>
        <v>9.3236723709710994</v>
      </c>
      <c r="Z42" s="59">
        <f t="shared" si="11"/>
        <v>9.3236723709710994</v>
      </c>
      <c r="AA42" s="59">
        <f t="shared" si="11"/>
        <v>9.3236723709710994</v>
      </c>
      <c r="AB42" s="59">
        <f t="shared" si="11"/>
        <v>9.3236723709710994</v>
      </c>
      <c r="AC42" s="59">
        <f t="shared" si="11"/>
        <v>9.3236723709710994</v>
      </c>
      <c r="AD42" s="59">
        <f t="shared" si="11"/>
        <v>9.3236723709710994</v>
      </c>
      <c r="AE42" s="59">
        <f t="shared" si="11"/>
        <v>9.3236723709710994</v>
      </c>
      <c r="AF42" s="60">
        <f t="shared" si="11"/>
        <v>9.3236723709710994</v>
      </c>
      <c r="AG42" s="60"/>
      <c r="AH42" s="60">
        <f>$AK$44</f>
        <v>9.3236723709710994</v>
      </c>
      <c r="AI42" s="60">
        <f>$AK$44</f>
        <v>9.3236723709710994</v>
      </c>
      <c r="AJ42" s="60">
        <f>$AK$44</f>
        <v>9.3236723709710994</v>
      </c>
      <c r="AK42" s="60">
        <f>$AK$44</f>
        <v>9.3236723709710994</v>
      </c>
    </row>
    <row r="43" spans="1:37" ht="12.75" customHeight="1" x14ac:dyDescent="0.45">
      <c r="B43" s="57" t="s">
        <v>38</v>
      </c>
      <c r="C43" s="58">
        <f t="shared" ref="C43:AF43" si="12">$AJ$44</f>
        <v>9.5650516813159268</v>
      </c>
      <c r="D43" s="58">
        <f t="shared" si="12"/>
        <v>9.5650516813159268</v>
      </c>
      <c r="E43" s="59">
        <f t="shared" si="12"/>
        <v>9.5650516813159268</v>
      </c>
      <c r="F43" s="59">
        <f t="shared" si="12"/>
        <v>9.5650516813159268</v>
      </c>
      <c r="G43" s="59">
        <f t="shared" si="12"/>
        <v>9.5650516813159268</v>
      </c>
      <c r="H43" s="59">
        <f t="shared" si="12"/>
        <v>9.5650516813159268</v>
      </c>
      <c r="I43" s="59">
        <f t="shared" si="12"/>
        <v>9.5650516813159268</v>
      </c>
      <c r="J43" s="59">
        <f t="shared" si="12"/>
        <v>9.5650516813159268</v>
      </c>
      <c r="K43" s="59">
        <f t="shared" si="12"/>
        <v>9.5650516813159268</v>
      </c>
      <c r="L43" s="59">
        <f t="shared" si="12"/>
        <v>9.5650516813159268</v>
      </c>
      <c r="M43" s="59">
        <f t="shared" si="12"/>
        <v>9.5650516813159268</v>
      </c>
      <c r="N43" s="59">
        <f t="shared" si="12"/>
        <v>9.5650516813159268</v>
      </c>
      <c r="O43" s="59">
        <f t="shared" si="12"/>
        <v>9.5650516813159268</v>
      </c>
      <c r="P43" s="59">
        <f t="shared" si="12"/>
        <v>9.5650516813159268</v>
      </c>
      <c r="Q43" s="59">
        <f t="shared" si="12"/>
        <v>9.5650516813159268</v>
      </c>
      <c r="R43" s="59">
        <f t="shared" si="12"/>
        <v>9.5650516813159268</v>
      </c>
      <c r="S43" s="59">
        <f t="shared" si="12"/>
        <v>9.5650516813159268</v>
      </c>
      <c r="T43" s="59">
        <f t="shared" si="12"/>
        <v>9.5650516813159268</v>
      </c>
      <c r="U43" s="59">
        <f t="shared" si="12"/>
        <v>9.5650516813159268</v>
      </c>
      <c r="V43" s="59">
        <f t="shared" si="12"/>
        <v>9.5650516813159268</v>
      </c>
      <c r="W43" s="59">
        <f t="shared" si="12"/>
        <v>9.5650516813159268</v>
      </c>
      <c r="X43" s="59">
        <f t="shared" si="12"/>
        <v>9.5650516813159268</v>
      </c>
      <c r="Y43" s="59">
        <f t="shared" si="12"/>
        <v>9.5650516813159268</v>
      </c>
      <c r="Z43" s="59">
        <f t="shared" si="12"/>
        <v>9.5650516813159268</v>
      </c>
      <c r="AA43" s="59">
        <f t="shared" si="12"/>
        <v>9.5650516813159268</v>
      </c>
      <c r="AB43" s="59">
        <f t="shared" si="12"/>
        <v>9.5650516813159268</v>
      </c>
      <c r="AC43" s="59">
        <f t="shared" si="12"/>
        <v>9.5650516813159268</v>
      </c>
      <c r="AD43" s="59">
        <f t="shared" si="12"/>
        <v>9.5650516813159268</v>
      </c>
      <c r="AE43" s="59">
        <f t="shared" si="12"/>
        <v>9.5650516813159268</v>
      </c>
      <c r="AF43" s="60">
        <f t="shared" si="12"/>
        <v>9.5650516813159268</v>
      </c>
      <c r="AG43" s="60"/>
      <c r="AH43" s="60">
        <f>$AJ$44</f>
        <v>9.5650516813159268</v>
      </c>
      <c r="AI43" s="60">
        <f>$AJ$44</f>
        <v>9.5650516813159268</v>
      </c>
      <c r="AJ43" s="60">
        <f>$AJ$44</f>
        <v>9.5650516813159268</v>
      </c>
      <c r="AK43" s="60">
        <f>$AJ$44</f>
        <v>9.5650516813159268</v>
      </c>
    </row>
    <row r="44" spans="1:37" ht="12.75" customHeight="1" x14ac:dyDescent="0.45">
      <c r="B44" s="57" t="str">
        <f>INDEX(B3:B33,B41)</f>
        <v>pre-installed app malfunction/phone settings malfunction</v>
      </c>
      <c r="C44" s="57">
        <f t="shared" ref="C44:AF44" si="13">IF(C3="","",VLOOKUP($B$44,$B$1:$AK$37,MATCH(C$1,$B$1:$AK$1,0),0))</f>
        <v>5</v>
      </c>
      <c r="D44" s="57">
        <f t="shared" si="13"/>
        <v>8</v>
      </c>
      <c r="E44" s="61">
        <f t="shared" si="13"/>
        <v>12</v>
      </c>
      <c r="F44" s="61">
        <f t="shared" si="13"/>
        <v>2</v>
      </c>
      <c r="G44" s="61">
        <f t="shared" si="13"/>
        <v>10</v>
      </c>
      <c r="H44" s="61">
        <f t="shared" si="13"/>
        <v>2</v>
      </c>
      <c r="I44" s="61">
        <f t="shared" si="13"/>
        <v>5</v>
      </c>
      <c r="J44" s="61">
        <f t="shared" si="13"/>
        <v>7</v>
      </c>
      <c r="K44" s="61">
        <f t="shared" si="13"/>
        <v>10</v>
      </c>
      <c r="L44" s="61">
        <f t="shared" si="13"/>
        <v>10</v>
      </c>
      <c r="M44" s="61">
        <f t="shared" si="13"/>
        <v>6</v>
      </c>
      <c r="N44" s="61">
        <f t="shared" si="13"/>
        <v>3</v>
      </c>
      <c r="O44" s="61">
        <f t="shared" si="13"/>
        <v>4</v>
      </c>
      <c r="P44" s="61">
        <f t="shared" si="13"/>
        <v>4</v>
      </c>
      <c r="Q44" s="61">
        <f t="shared" si="13"/>
        <v>6</v>
      </c>
      <c r="R44" s="61">
        <f t="shared" si="13"/>
        <v>9</v>
      </c>
      <c r="S44" s="61">
        <f t="shared" si="13"/>
        <v>5</v>
      </c>
      <c r="T44" s="61">
        <f t="shared" si="13"/>
        <v>4</v>
      </c>
      <c r="U44" s="61">
        <f t="shared" si="13"/>
        <v>2</v>
      </c>
      <c r="V44" s="61">
        <f t="shared" si="13"/>
        <v>15</v>
      </c>
      <c r="W44" s="61">
        <f t="shared" si="13"/>
        <v>6</v>
      </c>
      <c r="X44" s="61">
        <f t="shared" si="13"/>
        <v>4</v>
      </c>
      <c r="Y44" s="61">
        <f t="shared" si="13"/>
        <v>6</v>
      </c>
      <c r="Z44" s="61">
        <f t="shared" si="13"/>
        <v>2</v>
      </c>
      <c r="AA44" s="61">
        <f t="shared" si="13"/>
        <v>9</v>
      </c>
      <c r="AB44" s="61">
        <f t="shared" si="13"/>
        <v>9</v>
      </c>
      <c r="AC44" s="61">
        <f t="shared" si="13"/>
        <v>4</v>
      </c>
      <c r="AD44" s="61">
        <f t="shared" si="13"/>
        <v>3</v>
      </c>
      <c r="AE44" s="61">
        <f t="shared" si="13"/>
        <v>9</v>
      </c>
      <c r="AF44" s="60">
        <f t="shared" si="13"/>
        <v>6.2413793103448274</v>
      </c>
      <c r="AG44" s="60"/>
      <c r="AH44" s="60">
        <f>IF(AH3="","",VLOOKUP($B$44,$B$1:$AK$37,MATCH(AH$1,$B$1:$AK$1,0),0))</f>
        <v>6</v>
      </c>
      <c r="AI44" s="60">
        <f>IF(AI3="","",VLOOKUP($B$44,$B$1:$AK$37,MATCH(AI$1,$B$1:$AK$1,0),0))</f>
        <v>3.3236723709710998</v>
      </c>
      <c r="AJ44" s="60">
        <f>IF(AJ3="","",VLOOKUP($B$44,$B$1:$AK$37,MATCH(AJ$1,$B$1:$AK$1,0),0))</f>
        <v>9.5650516813159268</v>
      </c>
      <c r="AK44" s="60">
        <f>IF(AK3="","",VLOOKUP($B$44,$B$1:$AK$37,MATCH(AK$1,$B$1:$AK$1,0),0))</f>
        <v>9.3236723709710994</v>
      </c>
    </row>
    <row r="45" spans="1:37" ht="12.75" customHeight="1" x14ac:dyDescent="0.45">
      <c r="B45" s="57" t="str">
        <f>B44&amp;"%"</f>
        <v>pre-installed app malfunction/phone settings malfunction%</v>
      </c>
      <c r="C45" s="62">
        <f t="shared" ref="C45:AE45" si="14">IF(C44="","",C44/C37)</f>
        <v>3.5971223021582732E-2</v>
      </c>
      <c r="D45" s="62">
        <f t="shared" si="14"/>
        <v>4.878048780487805E-2</v>
      </c>
      <c r="E45" s="63">
        <f t="shared" si="14"/>
        <v>7.4999999999999997E-2</v>
      </c>
      <c r="F45" s="63">
        <f t="shared" si="14"/>
        <v>1.1976047904191617E-2</v>
      </c>
      <c r="G45" s="63">
        <f t="shared" si="14"/>
        <v>5.6497175141242938E-2</v>
      </c>
      <c r="H45" s="63">
        <f t="shared" si="14"/>
        <v>1.3605442176870748E-2</v>
      </c>
      <c r="I45" s="63">
        <f t="shared" si="14"/>
        <v>3.3112582781456956E-2</v>
      </c>
      <c r="J45" s="63">
        <f t="shared" si="14"/>
        <v>5.2631578947368418E-2</v>
      </c>
      <c r="K45" s="63">
        <f t="shared" si="14"/>
        <v>6.5789473684210523E-2</v>
      </c>
      <c r="L45" s="63">
        <f t="shared" si="14"/>
        <v>7.9365079365079361E-2</v>
      </c>
      <c r="M45" s="63">
        <f t="shared" si="14"/>
        <v>4.1379310344827586E-2</v>
      </c>
      <c r="N45" s="63">
        <f t="shared" si="14"/>
        <v>0.02</v>
      </c>
      <c r="O45" s="63">
        <f t="shared" si="14"/>
        <v>2.8571428571428571E-2</v>
      </c>
      <c r="P45" s="63">
        <f t="shared" si="14"/>
        <v>2.6666666666666668E-2</v>
      </c>
      <c r="Q45" s="63">
        <f t="shared" si="14"/>
        <v>3.7037037037037035E-2</v>
      </c>
      <c r="R45" s="63">
        <f t="shared" si="14"/>
        <v>5.5555555555555552E-2</v>
      </c>
      <c r="S45" s="63">
        <f t="shared" si="14"/>
        <v>2.9069767441860465E-2</v>
      </c>
      <c r="T45" s="63">
        <f t="shared" si="14"/>
        <v>2.8571428571428571E-2</v>
      </c>
      <c r="U45" s="63">
        <f t="shared" si="14"/>
        <v>1.015228426395939E-2</v>
      </c>
      <c r="V45" s="63">
        <f t="shared" si="14"/>
        <v>0.12195121951219512</v>
      </c>
      <c r="W45" s="63">
        <f t="shared" si="14"/>
        <v>3.9215686274509803E-2</v>
      </c>
      <c r="X45" s="63">
        <f t="shared" si="14"/>
        <v>3.0534351145038167E-2</v>
      </c>
      <c r="Y45" s="63">
        <f t="shared" si="14"/>
        <v>3.870967741935484E-2</v>
      </c>
      <c r="Z45" s="63">
        <f t="shared" si="14"/>
        <v>1.3513513513513514E-2</v>
      </c>
      <c r="AA45" s="63">
        <f t="shared" si="14"/>
        <v>6.7164179104477612E-2</v>
      </c>
      <c r="AB45" s="63">
        <f t="shared" si="14"/>
        <v>6.7669172932330823E-2</v>
      </c>
      <c r="AC45" s="63">
        <f t="shared" si="14"/>
        <v>4.3956043956043959E-2</v>
      </c>
      <c r="AD45" s="63">
        <f t="shared" si="14"/>
        <v>2.3622047244094488E-2</v>
      </c>
      <c r="AE45" s="63">
        <f t="shared" si="14"/>
        <v>6.1643835616438353E-2</v>
      </c>
      <c r="AF45" s="62"/>
      <c r="AG45" s="62"/>
      <c r="AH45" s="62"/>
      <c r="AI45" s="62"/>
      <c r="AJ45" s="62"/>
      <c r="AK45" s="62"/>
    </row>
  </sheetData>
  <sortState xmlns:xlrd2="http://schemas.microsoft.com/office/spreadsheetml/2017/richdata2" ref="B3:AF36">
    <sortCondition descending="1" ref="AF3:AF36"/>
  </sortState>
  <mergeCells count="1">
    <mergeCell ref="A2:A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Drop Down 1">
              <controlPr defaultSize="0" autoLine="0" autoPict="0">
                <anchor moveWithCells="1">
                  <from>
                    <xdr:col>38</xdr:col>
                    <xdr:colOff>171450</xdr:colOff>
                    <xdr:row>2</xdr:row>
                    <xdr:rowOff>114300</xdr:rowOff>
                  </from>
                  <to>
                    <xdr:col>40</xdr:col>
                    <xdr:colOff>292100</xdr:colOff>
                    <xdr:row>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Inquiry overview</vt:lpstr>
      <vt:lpstr>F7 128G</vt:lpstr>
      <vt:lpstr>F7</vt:lpstr>
      <vt:lpstr>A83</vt:lpstr>
      <vt:lpstr>F5 Youth</vt:lpstr>
      <vt:lpstr>F5 Pro</vt:lpstr>
      <vt:lpstr>F5</vt:lpstr>
      <vt:lpstr>A71</vt:lpstr>
      <vt:lpstr>F3</vt:lpstr>
      <vt:lpstr>F3 Plus</vt:lpstr>
      <vt:lpstr>A57</vt:lpstr>
      <vt:lpstr>F1s</vt:lpstr>
      <vt:lpstr>A37</vt:lpstr>
      <vt:lpstr>F1 Plus</vt:lpstr>
      <vt:lpstr>F1</vt:lpstr>
      <vt:lpstr>Neo 7</vt:lpstr>
      <vt:lpstr>Realme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2020-03-30T09:16:51Z</dcterms:modified>
</cp:coreProperties>
</file>